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internal.vic.gov.au\DPC\HomeDirs1\vicrp6k\Desktop\Aboriginal Victoria\VAAF 2019 report\"/>
    </mc:Choice>
  </mc:AlternateContent>
  <xr:revisionPtr revIDLastSave="0" documentId="8_{9D6F008B-D6DB-4812-834D-D98C841FBD14}" xr6:coauthVersionLast="41" xr6:coauthVersionMax="41" xr10:uidLastSave="{00000000-0000-0000-0000-000000000000}"/>
  <bookViews>
    <workbookView xWindow="31560" yWindow="4095" windowWidth="38700" windowHeight="15435" tabRatio="813" xr2:uid="{ABD57A41-DEE1-481A-8F6F-6BE4A2A31B36}"/>
  </bookViews>
  <sheets>
    <sheet name="Index" sheetId="21" r:id="rId1"/>
    <sheet name="1.1.1" sheetId="1" r:id="rId2"/>
    <sheet name="1.1.2" sheetId="23" r:id="rId3"/>
    <sheet name="1.1.3" sheetId="2" r:id="rId4"/>
    <sheet name="1.1.4" sheetId="25" r:id="rId5"/>
    <sheet name="1.2.1" sheetId="3" r:id="rId6"/>
    <sheet name="1.2.2" sheetId="24" r:id="rId7"/>
    <sheet name="1.2.3" sheetId="27" r:id="rId8"/>
    <sheet name="2.1.1" sheetId="4" r:id="rId9"/>
    <sheet name="2.1.2" sheetId="26" r:id="rId10"/>
    <sheet name="2.2.1" sheetId="5" r:id="rId11"/>
    <sheet name="2.2.2" sheetId="7" r:id="rId12"/>
    <sheet name="2.2.3" sheetId="29" r:id="rId13"/>
    <sheet name="2.2.4" sheetId="28" r:id="rId14"/>
    <sheet name="2.3.1" sheetId="8" r:id="rId15"/>
    <sheet name="2.3.2" sheetId="9" r:id="rId16"/>
    <sheet name="3.1.1" sheetId="10" r:id="rId17"/>
    <sheet name="3.1.2" sheetId="36" r:id="rId18"/>
    <sheet name="3.1.3" sheetId="30" r:id="rId19"/>
    <sheet name="3.2.1" sheetId="32" r:id="rId20"/>
    <sheet name="3.2.2" sheetId="11" r:id="rId21"/>
    <sheet name="3.2.3" sheetId="12" r:id="rId22"/>
    <sheet name="3.2.4" sheetId="13" r:id="rId23"/>
    <sheet name="3.2.5" sheetId="14" r:id="rId24"/>
  </sheets>
  <definedNames>
    <definedName name="_xlnm.Print_Area" localSheetId="3">'1.1.3'!$A$1:$M$20</definedName>
    <definedName name="_xlnm.Print_Area" localSheetId="5">'1.2.1'!$A$1:$Q$42</definedName>
    <definedName name="_xlnm.Print_Area" localSheetId="6">'1.2.2'!$A$1:$O$25</definedName>
    <definedName name="_xlnm.Print_Area" localSheetId="8">'2.1.1'!$A$1:$N$17</definedName>
    <definedName name="_xlnm.Print_Area" localSheetId="10">'2.2.1'!$A$1:$M$29</definedName>
    <definedName name="_xlnm.Print_Area" localSheetId="11">'2.2.2'!$A$1:$I$17</definedName>
    <definedName name="_xlnm.Print_Area" localSheetId="14">'2.3.1'!$A$1:$L$17</definedName>
    <definedName name="_xlnm.Print_Area" localSheetId="15">'2.3.2'!$A$1:$O$17</definedName>
    <definedName name="_xlnm.Print_Area" localSheetId="16">'3.1.1'!$A$1:$N$36</definedName>
    <definedName name="_xlnm.Print_Area" localSheetId="17">'3.1.2'!$A$1:$M$36</definedName>
    <definedName name="_xlnm.Print_Area" localSheetId="18">'3.1.3'!$A$1:$L$14</definedName>
    <definedName name="_xlnm.Print_Area" localSheetId="19">'3.2.1'!$A$1:$L$16</definedName>
    <definedName name="_xlnm.Print_Area" localSheetId="21">'3.2.3'!$A$1:$U$19</definedName>
    <definedName name="_xlnm.Print_Area" localSheetId="22">'3.2.4'!$A$1:$Q$25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3" i="8" l="1"/>
  <c r="F12" i="8"/>
  <c r="F11" i="8"/>
  <c r="F10" i="8"/>
  <c r="F9" i="8"/>
  <c r="F8" i="8"/>
  <c r="F7" i="8"/>
  <c r="F6" i="8"/>
  <c r="F5" i="8"/>
  <c r="F4" i="8"/>
  <c r="F3" i="8"/>
  <c r="C4" i="8"/>
  <c r="C5" i="8"/>
  <c r="C6" i="8"/>
  <c r="C7" i="8"/>
  <c r="C8" i="8"/>
  <c r="C9" i="8"/>
  <c r="C10" i="8"/>
  <c r="C11" i="8"/>
  <c r="C12" i="8"/>
  <c r="C13" i="8"/>
  <c r="C3" i="8"/>
  <c r="F3" i="9"/>
  <c r="F4" i="9"/>
  <c r="F5" i="9"/>
  <c r="F6" i="9"/>
  <c r="F7" i="9"/>
  <c r="F8" i="9"/>
  <c r="F9" i="9"/>
  <c r="F10" i="9"/>
  <c r="F11" i="9"/>
  <c r="F12" i="9"/>
  <c r="F13" i="9"/>
  <c r="C4" i="9"/>
  <c r="C5" i="9"/>
  <c r="C6" i="9"/>
  <c r="C7" i="9"/>
  <c r="C8" i="9"/>
  <c r="C9" i="9"/>
  <c r="C10" i="9"/>
  <c r="C11" i="9"/>
  <c r="C12" i="9"/>
  <c r="C13" i="9"/>
  <c r="C3" i="9"/>
  <c r="H16" i="13" l="1"/>
  <c r="I16" i="13"/>
  <c r="H10" i="14" l="1"/>
  <c r="G10" i="14"/>
  <c r="I17" i="13" l="1"/>
  <c r="I18" i="13"/>
  <c r="I19" i="13"/>
  <c r="I20" i="13"/>
  <c r="I21" i="13"/>
  <c r="I22" i="13"/>
  <c r="H17" i="13"/>
  <c r="H18" i="13"/>
  <c r="H19" i="13"/>
  <c r="H20" i="13"/>
  <c r="H21" i="13"/>
  <c r="H22" i="13"/>
  <c r="I17" i="5" l="1"/>
  <c r="I18" i="5"/>
  <c r="I19" i="5"/>
  <c r="I20" i="5"/>
  <c r="I21" i="5"/>
  <c r="I22" i="5"/>
  <c r="I23" i="5"/>
  <c r="I24" i="5"/>
  <c r="I25" i="5"/>
  <c r="I16" i="5"/>
  <c r="J4" i="5"/>
  <c r="J5" i="5"/>
  <c r="J6" i="5"/>
  <c r="J7" i="5"/>
  <c r="J8" i="5"/>
  <c r="J9" i="5"/>
  <c r="J10" i="5"/>
  <c r="J11" i="5"/>
  <c r="J12" i="5"/>
  <c r="J3" i="5"/>
  <c r="G4" i="13" l="1"/>
  <c r="G5" i="13"/>
  <c r="H3" i="13"/>
  <c r="G3" i="13"/>
  <c r="H4" i="13" l="1"/>
  <c r="H5" i="13"/>
  <c r="E5" i="11" l="1"/>
  <c r="E3" i="11"/>
  <c r="E4" i="11" l="1"/>
  <c r="D14" i="32" l="1"/>
  <c r="D13" i="32"/>
  <c r="C14" i="32"/>
  <c r="C13" i="32"/>
  <c r="F14" i="32" l="1"/>
  <c r="E13" i="32"/>
  <c r="E14" i="32"/>
  <c r="F13" i="32"/>
  <c r="G15" i="12"/>
  <c r="G14" i="12"/>
  <c r="G13" i="12"/>
  <c r="G5" i="12"/>
  <c r="G4" i="12"/>
  <c r="G3" i="12"/>
</calcChain>
</file>

<file path=xl/sharedStrings.xml><?xml version="1.0" encoding="utf-8"?>
<sst xmlns="http://schemas.openxmlformats.org/spreadsheetml/2006/main" count="601" uniqueCount="323">
  <si>
    <t>Domain 1: Children, family &amp; home</t>
  </si>
  <si>
    <t>Goal 1 : Aboriginal children are born healthy and thrive</t>
  </si>
  <si>
    <t>Measure 1.1.1</t>
  </si>
  <si>
    <t>Rate of low birth weight</t>
  </si>
  <si>
    <t>Measure 1.1.2</t>
  </si>
  <si>
    <t>Rate of preterm birth</t>
  </si>
  <si>
    <t>Measure 1.1.3</t>
  </si>
  <si>
    <t xml:space="preserve">Rate of perinatal mortality </t>
  </si>
  <si>
    <t>Measure 1.1.4</t>
  </si>
  <si>
    <t xml:space="preserve">Smoking during pregnancy </t>
  </si>
  <si>
    <t>Measure 1.2.1</t>
  </si>
  <si>
    <t>Participation rates for Maternal and Child Health Key Ages and Stages Consultation</t>
  </si>
  <si>
    <t>Measure 1.2.2</t>
  </si>
  <si>
    <t>Attendance at Koori Maternal Health Service</t>
  </si>
  <si>
    <t>Measure 1.2.3</t>
  </si>
  <si>
    <t xml:space="preserve">Immunisation rate at 24 months and 60 months </t>
  </si>
  <si>
    <t>Measure 2.1.1</t>
  </si>
  <si>
    <t>Rate and number of children and young people in care</t>
  </si>
  <si>
    <t>Measure 2.1.2</t>
  </si>
  <si>
    <t>Number of families engaged with family support and intensive family support services</t>
  </si>
  <si>
    <t>Measure 2.2.1</t>
  </si>
  <si>
    <t>Measure 2.2.2</t>
  </si>
  <si>
    <t>Number and proportion of Aboriginal children and young people in care with a Cultural Plan</t>
  </si>
  <si>
    <t>Measure 2.2.3</t>
  </si>
  <si>
    <t>Number and proportion of Aboriginal children and young people in care on contractible orders managed by Aboriginal Community Controlled Organisations (ACCOs)</t>
  </si>
  <si>
    <t>Measure 2.2.4</t>
  </si>
  <si>
    <t>Number and proportion of Aboriginal children and young people on protection orders under the direct authority of an ACCO (Section 18)</t>
  </si>
  <si>
    <t>Measure 2.3.1</t>
  </si>
  <si>
    <t xml:space="preserve">Number of children and young people reunified with parent(s) within 12 months of admission to care as a proportion of all Aboriginal children and young people admitted to care </t>
  </si>
  <si>
    <t>Measure 2.3.2</t>
  </si>
  <si>
    <t>Number of Aboriginal children and young people who exit care who do not return to care within 12 months as a proportion of all Aboriginal children and young people who exit care</t>
  </si>
  <si>
    <t>Measure 3.1.3</t>
  </si>
  <si>
    <t>Number and proportion of notifications to child protection for children and young people where family violence is identified</t>
  </si>
  <si>
    <t>Measure 3.2.1</t>
  </si>
  <si>
    <t>Proportion of households who had reliable access to sufficient food in previous 12 months</t>
  </si>
  <si>
    <t>Measure 3.2.4</t>
  </si>
  <si>
    <t>Proportion of Victorians who are homeless and proportion of clients accessing homelessness services</t>
  </si>
  <si>
    <t>Measure 3.2.5</t>
  </si>
  <si>
    <t>Proportion living in overcrowded dwellings</t>
  </si>
  <si>
    <t>Objective 1.2: Children thrive in their first 1000 days</t>
  </si>
  <si>
    <t>Objective 2.2: Increase Aboriginal care, guardianship and management of 
Aboriginal children and young people in care</t>
  </si>
  <si>
    <t>Objective 1.1: Improve maternal and infant health</t>
  </si>
  <si>
    <t>Goal 2 : Aboriginal children are raised by Aboriginal families</t>
  </si>
  <si>
    <t>Objective 2.3: Increase family reunifications for Aboriginal children and young people in care</t>
  </si>
  <si>
    <t>Objective 3.1: Reduce the incidence and impact of family violence affecting Aboriginal families</t>
  </si>
  <si>
    <t>Measure 3.1.1</t>
  </si>
  <si>
    <t>Other parties (OTH) recorded by Indigenous status, charges laid and repeat attendance</t>
  </si>
  <si>
    <t>Measure 3.1.2</t>
  </si>
  <si>
    <t>Affected family member (AFM) recorded by Indigenous status, charges laid and repeat attendance</t>
  </si>
  <si>
    <t>Measure 3.2.2</t>
  </si>
  <si>
    <t>Measure 3.2.3</t>
  </si>
  <si>
    <t>Proportion of households with less than 50 per cent median equivalised income</t>
  </si>
  <si>
    <t>Proportion of households experiencing rental stress</t>
  </si>
  <si>
    <t>Index</t>
  </si>
  <si>
    <t xml:space="preserve">Number and proportion of Aboriginal children and young people in care placed with i) relatives/kin and ii) other Aboriginal carers </t>
  </si>
  <si>
    <t>Objective 3.2: Increase income and housing security for Aboriginal households</t>
  </si>
  <si>
    <t>Goal 3 : Aboriginal families and hosueholds thrive</t>
  </si>
  <si>
    <t>Year</t>
  </si>
  <si>
    <t>Babies of Aboriginal mothers (n)</t>
  </si>
  <si>
    <t>Gap</t>
  </si>
  <si>
    <t>Rate Ratio</t>
  </si>
  <si>
    <t>Source: Victorian Perinatal Data Collection; Consultative Council for Obstetric and Paediatric Mortality and Morbidity</t>
  </si>
  <si>
    <t>Babies of Mothers with unknown Aboriginal status born preterm (%)</t>
  </si>
  <si>
    <t>Babies of Mothers with unknown Aboriginal status born preterm (n)</t>
  </si>
  <si>
    <t>Babies of Aboriginal mothers born low weight (%)</t>
  </si>
  <si>
    <t>Babies of Aboriginal mothers born low weight (n)</t>
  </si>
  <si>
    <t>Babies of Mothers with unknown Aboriginal status born low weight (%)</t>
  </si>
  <si>
    <t>Babies of Mothers with unknown Aboriginal status born low weight (n)</t>
  </si>
  <si>
    <t>Home visit 
(n)</t>
  </si>
  <si>
    <t>2 weeks
(n)</t>
  </si>
  <si>
    <t>4 weeks
(n)</t>
  </si>
  <si>
    <t>8 weeks 
(n)</t>
  </si>
  <si>
    <t>4 months 
(n )</t>
  </si>
  <si>
    <t>8 months 
(n)</t>
  </si>
  <si>
    <t>12 months 
(n)</t>
  </si>
  <si>
    <t>18 months 
(n)</t>
  </si>
  <si>
    <t>2 years 
(n)</t>
  </si>
  <si>
    <t>3.5 years 
(n)</t>
  </si>
  <si>
    <t>Table 1.2.1a. Number of Aboriginal children at Key Age Consultations, Victoria, 2007–08 to 2016–17</t>
  </si>
  <si>
    <t>Table 1.2.1b. Proportion of Aboriginal children at Key Age Consultations, Victoria, 2007–08 to 2016–17</t>
  </si>
  <si>
    <t>Aboriginal women that smoked during pregnancy (n)</t>
  </si>
  <si>
    <t>Women that smoked during pregnancy with an unknown Aborginal status (n)</t>
  </si>
  <si>
    <t>Babies of Aboriginal mothers (per 1,000)</t>
  </si>
  <si>
    <t>Aboriginal 1 year olds (%)</t>
  </si>
  <si>
    <t>Aboriginal 2 year olds (%)</t>
  </si>
  <si>
    <t>Aboriginal 5 year olds (%)</t>
  </si>
  <si>
    <t>All 1 year olds (%)</t>
  </si>
  <si>
    <t>All 2 year olds (%)</t>
  </si>
  <si>
    <t>All 5 year olds (%)</t>
  </si>
  <si>
    <t>Table 1.2.1c. Proportion of all children at Key Age Consultations, Victoria, 2010–11 to 2016–17</t>
  </si>
  <si>
    <t>Aboriginal
(n)</t>
  </si>
  <si>
    <t>n.a.</t>
  </si>
  <si>
    <t>Aboriginal (n)</t>
  </si>
  <si>
    <t>Source:</t>
  </si>
  <si>
    <t>As proportion of all Aboriginal children in care (%)</t>
  </si>
  <si>
    <t xml:space="preserve">
Aboriginal (n)</t>
  </si>
  <si>
    <t>Excludes children on Permanent Care Orders</t>
  </si>
  <si>
    <t>Excludes children in closed cases</t>
  </si>
  <si>
    <t>Non-Aboriginal
(n)</t>
  </si>
  <si>
    <t>Includes children in closed cases</t>
  </si>
  <si>
    <t>Total</t>
  </si>
  <si>
    <t>Source: Report on Government Services 2019, Table 16A.32 drawn from State and Territory governments (unpublished).</t>
  </si>
  <si>
    <t>Unknown
(n)</t>
  </si>
  <si>
    <t>Proportion affecting Aboriginal children
 (%)</t>
  </si>
  <si>
    <t>An RSE BELOW 25% is reliable.</t>
  </si>
  <si>
    <t>Rate ratio</t>
  </si>
  <si>
    <t>2006</t>
  </si>
  <si>
    <t>2011</t>
  </si>
  <si>
    <t>Aboriginal
(%)</t>
  </si>
  <si>
    <t>2012–13</t>
  </si>
  <si>
    <t>(a) Rental stress is defined as households that, based on their Census responses paid more than thirty per cent of household gross income on rent payments. Excludes households where proportion of gross income spent on rental payments couldn't be determined.</t>
  </si>
  <si>
    <t>(a) Mortgage stress is defined as households that, based on their Census responses paid more than thirty per cent of household gross income on mortgage payments. Excludes households where proportion of gross income spent on mortgage payments couldn't be determined.</t>
  </si>
  <si>
    <t>Non-Indigenous (%)</t>
  </si>
  <si>
    <t xml:space="preserve">Definition: Perinatal mortality is defined as the death of a baby within 28 days of birth (neonatal death) or of a fetus (unborn child) of at least 20 completed weeks of gestation or with a birthweight of at least 400 grams. </t>
  </si>
  <si>
    <t>2001–03</t>
  </si>
  <si>
    <t>2002–04</t>
  </si>
  <si>
    <t>2003–05</t>
  </si>
  <si>
    <t>2004–06</t>
  </si>
  <si>
    <t>2005–07</t>
  </si>
  <si>
    <t>2006–08</t>
  </si>
  <si>
    <t>2007–09</t>
  </si>
  <si>
    <t>2008–10</t>
  </si>
  <si>
    <t>2009–11</t>
  </si>
  <si>
    <t>2010–12</t>
  </si>
  <si>
    <t>2011–13</t>
  </si>
  <si>
    <t>2012–14</t>
  </si>
  <si>
    <t>2013–15</t>
  </si>
  <si>
    <t>2014–16</t>
  </si>
  <si>
    <t>2015–17</t>
  </si>
  <si>
    <t>Definition: The percentage of Aboriginal and Torres Strait Islander children fully immunised at 1, 2 and 5 years of age.</t>
  </si>
  <si>
    <t>The current definition of fully immunised for measuring coverage rates includes vaccination against hepatitis B, diphtheria, tetanus, pertussis, Haemophilus influenzae type b, polio, measles, mumps and rubella, pneumococcal, varicella and meningococcal C.</t>
  </si>
  <si>
    <t>The definition of fully immunised for measuring coverage rates was most recently expanded in 2013 and 2014 to accommodate changes to the National Immunisation Program Schedule. 2 year old cohort: (24 to less than 27 months old)</t>
  </si>
  <si>
    <t>2007–08</t>
  </si>
  <si>
    <t>2008–09</t>
  </si>
  <si>
    <t>2009–10</t>
  </si>
  <si>
    <t>2010–11</t>
  </si>
  <si>
    <t xml:space="preserve">2011–12 </t>
  </si>
  <si>
    <t>2013–14</t>
  </si>
  <si>
    <t>2014–15</t>
  </si>
  <si>
    <t>2015–16</t>
  </si>
  <si>
    <t>2016–17</t>
  </si>
  <si>
    <t>2017–18</t>
  </si>
  <si>
    <t>Definition: The denominator for calculating the proportion of children excludes Indigenous children living independently and those whose living arrangements were unknown.</t>
  </si>
  <si>
    <t>Definition: children aged 0–17 years commencing intensive family support services by Indigenous status.</t>
  </si>
  <si>
    <t>Definition: All children under the age of 18 exiting care are assumed to have returned to family. Young people aged 18 and above are excluded.</t>
  </si>
  <si>
    <t>Definition: Year end as at 30 June. The denominator for calculating the proportion of children excludes Indigenous children living independently and those whose living arrangements were unknown.</t>
  </si>
  <si>
    <t>Excludes children on Interim Accommodation Orders and Permanent care orders</t>
  </si>
  <si>
    <t xml:space="preserve">Definition: Women smoking in the first 20 weeks of pregnancy. Excludes mothers whose smoking status was not known. </t>
  </si>
  <si>
    <t>Non-Aboriginal
(%)</t>
  </si>
  <si>
    <t>Aboriginal RSE</t>
  </si>
  <si>
    <t>Gap (%)</t>
  </si>
  <si>
    <t xml:space="preserve">Aboriginal charges laid </t>
  </si>
  <si>
    <t>Aboriginal involving repeat incidence</t>
  </si>
  <si>
    <t xml:space="preserve">
Aboriginal status missing charges laid</t>
  </si>
  <si>
    <t xml:space="preserve">
Aboriginal status missing involving repeat incidence</t>
  </si>
  <si>
    <t>Aboriginal other parties</t>
  </si>
  <si>
    <t>Aboriginal status missing other parties</t>
  </si>
  <si>
    <t>Table 3.1.1a. Other parties (OTH) recorded by Indigenous status, charges laid and repeat attendance</t>
  </si>
  <si>
    <t>Aboriginal charges laid repeat attendance</t>
  </si>
  <si>
    <t>Aboriginal charges laid not a repeat attendance</t>
  </si>
  <si>
    <t>Aboriginal status missing charges laid repeat attendance</t>
  </si>
  <si>
    <t>Aboriginal status missing charges laid not a repeat attendance</t>
  </si>
  <si>
    <t>Table 3.1.1b. Other parties (OTH) recorded by Indigenous status, charges laid by repeat attendance status</t>
  </si>
  <si>
    <t>Source: Crime Statistics Agency (CSA)</t>
  </si>
  <si>
    <t>Please note the quality of recording for this data item has declined over time and there is now a greater proportion of Unique Offender records with missing/not stated/unknown Indigenous status.</t>
  </si>
  <si>
    <t xml:space="preserve">The CSA advises that these data are not considered sufficiently reliable for public release and recommends caution when using these data, particularly for analysis of trends. The provision, and use, of these data are subject to the inclusion of this caveat. </t>
  </si>
  <si>
    <t>Table 3.1.2a. Affected family member (AFM) recorded by Indigenous status, charges laid and repeat attendance</t>
  </si>
  <si>
    <t>Aboriginal affected family member</t>
  </si>
  <si>
    <t>Aboriginal status missing affected family member</t>
  </si>
  <si>
    <t>Table 3.1.2b. Affected family member (AFM) recorded by Indigenous status and charges laid, by repeat attendance status</t>
  </si>
  <si>
    <t>(a) The 2008 data cannot be compared with the 2017 data due to survey methodology changes</t>
  </si>
  <si>
    <t>Data from the 2020 survey will be comparable with the 2017 survey.</t>
  </si>
  <si>
    <t>Indigenous (%)</t>
  </si>
  <si>
    <t>Section of state areas are deemed to be urban if they have a population of more than 1,000 people. Areas are deemed to be non-urban if they are a bounded locality of between 200 and 1,000 people or are in a rural area. Non-urban areas do not include migratory, offshore or shipping.</t>
  </si>
  <si>
    <r>
      <rPr>
        <i/>
        <sz val="8"/>
        <color indexed="8"/>
        <rFont val="Arial"/>
        <family val="2"/>
      </rPr>
      <t>Note</t>
    </r>
    <r>
      <rPr>
        <sz val="8"/>
        <color indexed="8"/>
        <rFont val="Arial"/>
        <family val="2"/>
      </rPr>
      <t>: Proportion of total Indigenous or total Non-Indigenous households in rented dwellings within the geographic area – Section of State/State or Territory. Excludes households where rental stress couldn't be determined.</t>
    </r>
  </si>
  <si>
    <t>Table 3.2.1a. Proportion of adults who ran out of food in the previous 12 months and couldn't afford to buy more, by Aboriginal status</t>
  </si>
  <si>
    <t>Data source: derived from Table 3.2.1a.</t>
  </si>
  <si>
    <r>
      <t>Table 3.2.3a. Proportion of Victorian Households in rental stress</t>
    </r>
    <r>
      <rPr>
        <b/>
        <vertAlign val="superscript"/>
        <sz val="10"/>
        <color rgb="FF000000"/>
        <rFont val="Arial"/>
        <family val="2"/>
      </rPr>
      <t>(a)</t>
    </r>
    <r>
      <rPr>
        <b/>
        <sz val="10"/>
        <color rgb="FF000000"/>
        <rFont val="Arial"/>
        <family val="2"/>
      </rPr>
      <t>, by Aboriginal status and Section of State, 2001 to 2016</t>
    </r>
  </si>
  <si>
    <t xml:space="preserve">Aboriginal 
(per cent) </t>
  </si>
  <si>
    <t>Non-Aboriginal
(per cent)</t>
  </si>
  <si>
    <t>Gap (per cent)</t>
  </si>
  <si>
    <t xml:space="preserve">Aboriginal 
(n) </t>
  </si>
  <si>
    <t>2011‒12</t>
  </si>
  <si>
    <t>2012‒13</t>
  </si>
  <si>
    <t>2013‒14</t>
  </si>
  <si>
    <t>2014‒15</t>
  </si>
  <si>
    <t>2015‒16</t>
  </si>
  <si>
    <t>2016‒17</t>
  </si>
  <si>
    <t>2017‒18</t>
  </si>
  <si>
    <t>Table 3.2.4a. Proportion of Victorians who are homeless, by Aboriginal status</t>
  </si>
  <si>
    <t>Source: S5.7; Aboriginal and Torres Strait Islander people: a focus report on housing and homelessness 2019. AIHW Cat. No. HOU 301</t>
  </si>
  <si>
    <t xml:space="preserve">Aboriginal 
(count) </t>
  </si>
  <si>
    <t>Aboriginal
(per cent)</t>
  </si>
  <si>
    <t>Source: Table S2.9; Aboriginal and Torres Strait Islander people: a focus report on housing and homelessness 2019. AIHW Cat. No. HOU 301</t>
  </si>
  <si>
    <t>Aboriginal relative/kin</t>
  </si>
  <si>
    <t>Other Aboriginal carer</t>
  </si>
  <si>
    <t>Aboriginal residential care</t>
  </si>
  <si>
    <t>Aboriginal relative/kin (%)</t>
  </si>
  <si>
    <t>Other Aboriginal carer (%)</t>
  </si>
  <si>
    <t>Aboriginal residential care (%)</t>
  </si>
  <si>
    <t>Independent living/unknown (n)</t>
  </si>
  <si>
    <t>Total children placed with relatives/kin, other Aboriginal and Torres Strait Islander carer or Aboriginal and Torres Strait Islander residential care (n)</t>
  </si>
  <si>
    <t>Total children placed with relatives/kin, other Aboriginal and Torres Strait Islander carer or Aboriginal and Torres Strait Islander residential care (%)</t>
  </si>
  <si>
    <t>As proportion of all Aboriginal children admitted to care (%)</t>
  </si>
  <si>
    <t>As proportion of all Aboriginal children who exit care (%)</t>
  </si>
  <si>
    <t xml:space="preserve">Non-Aboriginal 
(count) </t>
  </si>
  <si>
    <t>Source: Table S2.8; Aboriginal and Torres Strait Islander people: a focus report on housing and homelessness 2019. AIHW Cat. No. HOU 301</t>
  </si>
  <si>
    <t>Table 3.2.5a. Proportion of Aboriginal Victorians living in over-crowded dwellings</t>
  </si>
  <si>
    <t>Table 3.2.4b. Proportion of Victorians accessing homelessness services</t>
  </si>
  <si>
    <t>Counting rules: Clients are counted once only in each jurisdiction</t>
  </si>
  <si>
    <t>Source: Table 2, Supplementary tables - Historical tables SHSC 2011–12 to 
2017–18; Specialist homelessness services (SHS) 2017–18. AIHW Cat. No. HOU 299</t>
  </si>
  <si>
    <t>Australian Bureau of Statistics (ABS). Census of Population and Housing: Estimating homelessness, 2006, 2011 and 2016. ABS cat no. 2049.0</t>
  </si>
  <si>
    <t>Per cent is the proportion of the estimated population at the time of a given census year (i.e. June 30 2006, 2011 and 2016)</t>
  </si>
  <si>
    <t>Estimated population denominators used to calculated percentages are sourced from ABS (2016) Australian Demographic Statistics, June 2016, Cat. no. 3101.0; ABS (2014) Estimates and Projections, Aboriginal and Torres Strait Islander Australians, 2001 to 2026, Cat. no. 3238.0</t>
  </si>
  <si>
    <t>Counting: Estimates of the prevalence of homelessness on Census night, derived from the Census of Population and Housing using the Australian Bureau of Statistics (ABS) definition of homelessness.</t>
  </si>
  <si>
    <t>Prevalence is an estimate of how many people experienced homelessness at a particular point-in-time. The ABS uses six homeless operational groups to present the estimates of homelessness.</t>
  </si>
  <si>
    <t>Aboriginal status not stated (n)</t>
  </si>
  <si>
    <t>These include: Persons living in improvised dwellings, tents or sleeping out; Persons in supported accommodation for the homeless; Persons staying temporarily with other households; Persons living in boarding houses; Persons in other temporary lodgings; and Persons living in 'severely' crowded dwellings.</t>
  </si>
  <si>
    <r>
      <t xml:space="preserve">For more information on counting rules, data quality and limitations see </t>
    </r>
    <r>
      <rPr>
        <i/>
        <sz val="8"/>
        <color theme="1"/>
        <rFont val="Arial"/>
        <family val="2"/>
      </rPr>
      <t>Explantory Notes,</t>
    </r>
    <r>
      <rPr>
        <sz val="8"/>
        <color theme="1"/>
        <rFont val="Arial"/>
        <family val="2"/>
      </rPr>
      <t xml:space="preserve"> Census of Population and Housing: Estimating homelessness, 2016, ABS cat. No 2049.0</t>
    </r>
  </si>
  <si>
    <t>Table 3.1.3. Number and proportion of notifications to child protection for children and young people where family violence is identified</t>
  </si>
  <si>
    <t>Table 3.2.2. Proportion of households with less than 50 per cent median equivalised income</t>
  </si>
  <si>
    <t>Source: ABS Census of Population and Housing 2006, 2011, 2016</t>
  </si>
  <si>
    <t>Data source: Victorian Population Health Survey (unpublished)</t>
  </si>
  <si>
    <t>Data quality statement: data exclude terminations of pregnancy; excludes births less than 20 weeks gestation</t>
  </si>
  <si>
    <t>Data quality statement: Excludes women whose Indigenous status was not stated; data exclude terminations of pregnancy; births less than 20 weeks gestation</t>
  </si>
  <si>
    <t>Data quality statement: data exclude terminations of pregnancy; births less than 20 weeks gestation</t>
  </si>
  <si>
    <t>(a) 2016–17 data for all Victorian children have been revised since the 2018 VGAAR report.</t>
  </si>
  <si>
    <r>
      <t>The CSA also recommends that comparing family violence data trends overtime be limited to 5 years</t>
    </r>
    <r>
      <rPr>
        <sz val="11"/>
        <color rgb="FF000000"/>
        <rFont val="Calibri"/>
        <family val="2"/>
        <scheme val="minor"/>
      </rPr>
      <t>.</t>
    </r>
  </si>
  <si>
    <t>Comparisons in the last 5 years are done with caution as the overall increase in the number of recorded family incidents in the past five years has in part been due to improved recording of incidents.</t>
  </si>
  <si>
    <t>Source: Australian Immunisation Register, Commonwealth Department of Health</t>
  </si>
  <si>
    <t>When analysing Key Ages and Stages participation rates, strong caution against drawing conclusions on the percentages of consultations is recommended, as these may be based on relatively small numbers and can be misleading</t>
  </si>
  <si>
    <t>n.a.; data not available</t>
  </si>
  <si>
    <t>RSE; relative standard error which is a measure of the reliability of the estimate and reflects the sample size; the smaller the sample size the higher the RSE.</t>
  </si>
  <si>
    <t>Table 2.1.2. Number of children engaged with family support and intensive family support services</t>
  </si>
  <si>
    <t xml:space="preserve">Table 2.3.1. Number of children and young people reunified with parent(s) within 12 months of admission to care as a proportion of all Aboriginal children and young people admitted to care </t>
  </si>
  <si>
    <t>Table 2.3.2. Number of Aboriginal children and young people who exit care who do not return to care within 12 months as a proportion of all Aboriginal children and young people who exit care</t>
  </si>
  <si>
    <t>Table 2.2.4. Number and proportion of Aboriginal children and young people on protection orders under the direct authority of an ACCO (Section 18)</t>
  </si>
  <si>
    <t>Table 2.2.2. Number and proportion of Aboriginal children and young people in care with a Cultural Plan</t>
  </si>
  <si>
    <t>Table 2.1.1. Number and rate of children in out of home care, by Aboriginal status, Victoria, 2007–08 to 2017–18</t>
  </si>
  <si>
    <r>
      <t>2016–17</t>
    </r>
    <r>
      <rPr>
        <b/>
        <vertAlign val="superscript"/>
        <sz val="9"/>
        <color theme="1"/>
        <rFont val="Arial"/>
        <family val="2"/>
      </rPr>
      <t>(a)</t>
    </r>
  </si>
  <si>
    <t>Women that smoked during pregnancy with an unknown Aborginal status (%)</t>
  </si>
  <si>
    <t xml:space="preserve">
Aboriginal children that exit care (n)</t>
  </si>
  <si>
    <t xml:space="preserve">
Aboriginal reunified with parent(s) within 12 months of admission to care (n)</t>
  </si>
  <si>
    <t xml:space="preserve">
Aboriginal admitted to care within 12 month period (n)</t>
  </si>
  <si>
    <r>
      <t>2018–19</t>
    </r>
    <r>
      <rPr>
        <b/>
        <vertAlign val="superscript"/>
        <sz val="9"/>
        <color theme="1"/>
        <rFont val="Arial"/>
        <family val="2"/>
      </rPr>
      <t>(a)</t>
    </r>
  </si>
  <si>
    <r>
      <t>2017</t>
    </r>
    <r>
      <rPr>
        <b/>
        <vertAlign val="superscript"/>
        <sz val="9"/>
        <rFont val="Arial"/>
        <family val="2"/>
      </rPr>
      <t>(a)</t>
    </r>
  </si>
  <si>
    <t>Aboriginal status unknown (n)</t>
  </si>
  <si>
    <t xml:space="preserve">Definition: The data for Aboriginal children under ACAC (Section 18) is inclusive of children on Family Preservation Orders. </t>
  </si>
  <si>
    <t>Definition: Data relate to births of less than 2500grams. Data exclude births less than 20 weeks gestation.</t>
  </si>
  <si>
    <t>Aboriginal women that smoked during pregnancy (%)</t>
  </si>
  <si>
    <t>Aboriginal    (Rate per 1,000)</t>
  </si>
  <si>
    <t>Gap          (rate per 1,000)</t>
  </si>
  <si>
    <t>This data does not include Aboriginal children under the direct authority of an ACCO. These children are captured in Measure 2.2.4</t>
  </si>
  <si>
    <t xml:space="preserve">
Aboriginal that exit care and do not return to care within 12 months (n)</t>
  </si>
  <si>
    <t>Source: Table S3.1 - Aboriginal and Torres Strait Islander people: a focus report on housing and homelessness, 2019, AIHW Cat. no: HOU 301 [ABS Census data 2001, 2006, 2011, 2016, AIHW customised data report.]</t>
  </si>
  <si>
    <t>Table 3.2.3b. Proportion of Victorian Households in mortgage stress(a), by Aboriginal status and Section of State, 2001 to 2016</t>
  </si>
  <si>
    <t>Source: Table S3.2 - Aboriginal and Torres Strait Islander people: a focus report on housing and homelessness, 2019, AIHW Cat. no: HOU 301 [ABS Census data 2001, 2006, 2011, 2016, AIHW customised data report.]</t>
  </si>
  <si>
    <t xml:space="preserve"> Aboriginal (n)</t>
  </si>
  <si>
    <t>Table 3.2.5b. Proportion of Victorians households that are overcrowded, by Aboriginal status</t>
  </si>
  <si>
    <t>Table 2.2.3. Number and proportion of Aboriginal children and young people in care on contractible orders managed by Aboriginal Community Controlled Organisations (ACCOs)</t>
  </si>
  <si>
    <t>Table 1.2.3. Immunisation rates at 12, 24, and 60 months of age, by Aboriginal status, Victoria, 2007–2017</t>
  </si>
  <si>
    <t>Table 1.1.4. Number and proportion of maternal smoking during pregnancy, by Aboriginal status of mother, Victoria 2001–03 to 2015–17</t>
  </si>
  <si>
    <t>Table 1.1.3. Number and rate of perinatal mortality, by Aboriginal status of mother, Victoria 2001–03 to 2015–17</t>
  </si>
  <si>
    <t>Table 1.1.1. Number and rate of low weight birth, by Aboriginal status of mother, Victoria 2007 to 2017</t>
  </si>
  <si>
    <t>Table 3.2.1b. Proportion of adults who did not run out of food and could afford to buy more, in the last 12 months, by Aboriginal status</t>
  </si>
  <si>
    <t>Note: based on the proportion of adults who responded “no” to the question “In the last 12 months, did you run out of food and couldn’t afford to buy more”.</t>
  </si>
  <si>
    <t>Update of the Koori Maternity Services minimum dataset will enable attendance at Koori Maternity Services to be reported from 2020</t>
  </si>
  <si>
    <t>Measure 1.1.2. Attendance at Koori Maternity Health Service</t>
  </si>
  <si>
    <t>Since 2011, initiatives such as the enhanced family violence service delivery model have been implemented by Victoria Police to improve the recording of family incidents, the individuals involved and the offences committed.</t>
  </si>
  <si>
    <t>Objective 2.1: Eliminate the over–representation of Aboriginal children and young people in care</t>
  </si>
  <si>
    <t>Babies of Non–Aboriginal mothers born low weight (n)</t>
  </si>
  <si>
    <t>Babies of Non–Aboriginal mothers born low weight (%)</t>
  </si>
  <si>
    <t>Table 1.1.2. Number and rate of pre–term birth, by Aboriginal status of mother, Victoria 2007 to 2017</t>
  </si>
  <si>
    <t>Babies of Aboriginal mothers born pre–term (n)</t>
  </si>
  <si>
    <t>Babies of Aboriginal mothers born pre–term (%)</t>
  </si>
  <si>
    <t>Babies of Non–Aboriginal mothers born pre–term (n)</t>
  </si>
  <si>
    <t>Babies of Non–Aboriginal mothers born pre–term (%)</t>
  </si>
  <si>
    <t xml:space="preserve">Definition: Babies born to Aboriginal/ Non–Aboriginal mothers born preterm (before 37 weeks) </t>
  </si>
  <si>
    <t>Babies of Non–Aboriginal mothers (n)</t>
  </si>
  <si>
    <t>Babies of Non–Aboriginal mothers (per 1,000)</t>
  </si>
  <si>
    <t>–0.0999999999999996</t>
  </si>
  <si>
    <t>Non–Aboriginal women that smoked during pregnancy (n)</t>
  </si>
  <si>
    <t>Non–Aboriginal women that smoked during pregnancy (%)</t>
  </si>
  <si>
    <t>Note: In 2015–16 a new record system was introduced for a number of Maternal &amp; Child Health service providers.</t>
  </si>
  <si>
    <t>2016–17 MCH data should not be compared to 2015–16 data due to quality issues with the 2015–16 data. It can be compared to 2014–15 and earlier data.</t>
  </si>
  <si>
    <t>Non–Aboriginal (n)</t>
  </si>
  <si>
    <t>Non–Aboriginal (Rate per 1,000)</t>
  </si>
  <si>
    <t>Source: Report on Government Services 2019 Table 16A.2 drawn from State and Territory Governments (unpublished) for 2012–13 to 2017–18; AIHW (unpublished), derived from Child Protection Australia data collection for data prior to 2012–13.</t>
  </si>
  <si>
    <t>Definiton: Children aged 0–17 in out–of–home care at 30 June</t>
  </si>
  <si>
    <t>From 2017–18 excludes children on third party parental responsibility orders.</t>
  </si>
  <si>
    <t>Prior to 2009–10, children of unknown Indigenous status were reported in the non–Indigenous status category. For 2009–10 onwards, the number of children with unknown Indigenous status category is reported separately.</t>
  </si>
  <si>
    <t>Non–Indigenous (n)</t>
  </si>
  <si>
    <t>Note: The service must average at least 4 hours of service provision per week for a specified short–term period (usually less than six months).</t>
  </si>
  <si>
    <t>Table 2.2.1a. Aboriginal children in out–of–home care by relationship of caregiver (count)</t>
  </si>
  <si>
    <t>Non–Aboriginal relative/kin</t>
  </si>
  <si>
    <t>Other Non–Aboriginal carer</t>
  </si>
  <si>
    <t>In Non–Aboriginal residential care</t>
  </si>
  <si>
    <t>Table 2.2.1b. Aboriginal children in out–of–home care by relationship of caregiver (per cent)</t>
  </si>
  <si>
    <t>Non–Aboriginal relative/kin (%)</t>
  </si>
  <si>
    <t>Other Non–Aboriginal carer (%)</t>
  </si>
  <si>
    <t>In Non–Aboriginal residential care (%)</t>
  </si>
  <si>
    <t>Source: Report on Government Services 2019, Table 16A.21 drawn from State and Territory Governments (unpublished) for 2012–13 to 2017–18; AIHW (unpublished), derived from Child Protection Australia data collection for data prior to 2012–13.</t>
  </si>
  <si>
    <t>Source. Department of Health and Human Services Victoria Internal Data – Client Relationship Information System</t>
  </si>
  <si>
    <t>A new model for cultural planning was implemented in 2017. All existing plans were deemed non–compliant</t>
  </si>
  <si>
    <t>2018–19(a)</t>
  </si>
  <si>
    <t>Source: Department of Health and Human Services Victoria Internal Data – Client Relationship Information System</t>
  </si>
  <si>
    <t>(a) the 2018–19 data are preliminary and subject to revision. Department of Health and Human Services should anticipate different values to appear in RoGS 2020.</t>
  </si>
  <si>
    <t xml:space="preserve">
Non–Aboriginal admitted to care within 12 month period (n)</t>
  </si>
  <si>
    <t>Non–Aboriginal reunified with parent(s) within 12 months of admission to care (n)</t>
  </si>
  <si>
    <t>As proportion of all Non–Aboriginal children admitted to care (%)</t>
  </si>
  <si>
    <t xml:space="preserve">
Non–Aboriginal children that exit care (n)</t>
  </si>
  <si>
    <t xml:space="preserve">
Non–Aboriginal that exit care and do not return to care within 12 months (n)</t>
  </si>
  <si>
    <t>As proportion of all Non–Aboriginal children who exit care (%)</t>
  </si>
  <si>
    <t>Non–Aboriginal other parties</t>
  </si>
  <si>
    <t xml:space="preserve">Non–Aboriginal charges laid </t>
  </si>
  <si>
    <t>Non–Aboriginal involving repeat incidence</t>
  </si>
  <si>
    <t>Non–Aboriginal charges laid not a repeat attendance</t>
  </si>
  <si>
    <t>Non–Aboriginal charges laid repeat attendance</t>
  </si>
  <si>
    <t>Non–Aboriginal affected family member</t>
  </si>
  <si>
    <t>Non–Aboriginal
(n)</t>
  </si>
  <si>
    <t>Department of Health and Human Services Internal Data – Client Relationship Information System</t>
  </si>
  <si>
    <t>Non–Aboriginal
(%)</t>
  </si>
  <si>
    <t>Non–Aboriginal RSE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</si>
</sst>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3" formatCode="_-* #,##0.00_-;\-* #,##0.00_-;_-* &quot;-&quot;??_-;_-@_-"/>
    <numFmt numFmtId="164" formatCode="[$$-C09]#,##0.00;[Red]&quot;-&quot;[$$-C09]#,##0.00"/>
    <numFmt numFmtId="165" formatCode="0.0%"/>
    <numFmt numFmtId="166" formatCode="0.0"/>
    <numFmt numFmtId="167" formatCode="_-* #,##0_-;\-* #,##0_-;_-* &quot;-&quot;??_-;_-@_-"/>
    <numFmt numFmtId="168" formatCode="###,###"/>
    <numFmt numFmtId="169" formatCode="#####\ ###\ ##0;\-#####\ ###\ ##0;&quot;–&quot;"/>
    <numFmt numFmtId="170" formatCode="###\ ###\ ##0;\-###\ ###\ ##0;&quot;–&quot;"/>
    <numFmt numFmtId="171" formatCode="0.0;\-0.0;&quot;–&quot;"/>
    <numFmt numFmtId="172" formatCode="#######################0"/>
    <numFmt numFmtId="173" formatCode="#####################0"/>
    <numFmt numFmtId="174" formatCode="##########0"/>
    <numFmt numFmtId="175" formatCode="#,##0.0"/>
    <numFmt numFmtId="176" formatCode="0.00000000000000%"/>
  </numFmts>
  <fonts count="63" x14ac:knownFonts="1">
    <font>
      <sz val="11"/>
      <color theme="1"/>
      <name val="Calibri"/>
      <family val="2"/>
      <scheme val="minor"/>
    </font>
    <font>
      <sz val="11"/>
      <color theme="1"/>
      <name val="Calibri"/>
      <family val="2"/>
      <scheme val="minor"/>
    </font>
    <font>
      <u/>
      <sz val="11"/>
      <color theme="10"/>
      <name val="Calibri"/>
      <family val="2"/>
      <scheme val="minor"/>
    </font>
    <font>
      <sz val="12"/>
      <color rgb="FF222222"/>
      <name val="Arial"/>
      <family val="2"/>
    </font>
    <font>
      <b/>
      <u/>
      <sz val="16"/>
      <color theme="1"/>
      <name val="Arial"/>
      <family val="2"/>
    </font>
    <font>
      <sz val="11"/>
      <color theme="1"/>
      <name val="Arial"/>
      <family val="2"/>
    </font>
    <font>
      <i/>
      <sz val="14"/>
      <color theme="1"/>
      <name val="Arial"/>
      <family val="2"/>
    </font>
    <font>
      <b/>
      <sz val="11"/>
      <color theme="1"/>
      <name val="Arial"/>
      <family val="2"/>
    </font>
    <font>
      <u/>
      <sz val="11"/>
      <color theme="10"/>
      <name val="Arial"/>
      <family val="2"/>
    </font>
    <font>
      <sz val="11"/>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Arial"/>
      <family val="2"/>
    </font>
    <font>
      <b/>
      <sz val="10"/>
      <color theme="1"/>
      <name val="Arial"/>
      <family val="2"/>
    </font>
    <font>
      <sz val="11"/>
      <name val="Calibri"/>
      <family val="2"/>
      <scheme val="minor"/>
    </font>
    <font>
      <sz val="10"/>
      <color theme="1"/>
      <name val="Calibri"/>
      <family val="2"/>
      <scheme val="minor"/>
    </font>
    <font>
      <sz val="8"/>
      <color theme="1"/>
      <name val="Arial"/>
      <family val="2"/>
    </font>
    <font>
      <sz val="8"/>
      <name val="Arial"/>
      <family val="2"/>
    </font>
    <font>
      <b/>
      <sz val="11"/>
      <name val="Arial"/>
      <family val="2"/>
    </font>
    <font>
      <sz val="10"/>
      <name val="Arial"/>
      <family val="2"/>
    </font>
    <font>
      <b/>
      <sz val="10"/>
      <name val="Arial"/>
      <family val="2"/>
    </font>
    <font>
      <sz val="11"/>
      <color rgb="FF000000"/>
      <name val="Calibri"/>
      <family val="2"/>
      <scheme val="minor"/>
    </font>
    <font>
      <sz val="12"/>
      <name val="Arial"/>
      <family val="2"/>
    </font>
    <font>
      <sz val="9"/>
      <color rgb="FF000000"/>
      <name val="Arial"/>
      <family val="2"/>
    </font>
    <font>
      <sz val="8"/>
      <color rgb="FF000000"/>
      <name val="Arial"/>
      <family val="2"/>
    </font>
    <font>
      <sz val="7"/>
      <color indexed="8"/>
      <name val="Arial"/>
      <family val="2"/>
    </font>
    <font>
      <sz val="10"/>
      <color rgb="FF000000"/>
      <name val="Arial"/>
      <family val="2"/>
    </font>
    <font>
      <u/>
      <sz val="10"/>
      <color theme="10"/>
      <name val="Arial"/>
      <family val="2"/>
    </font>
    <font>
      <b/>
      <sz val="10"/>
      <color rgb="FF000000"/>
      <name val="Arial"/>
      <family val="2"/>
    </font>
    <font>
      <b/>
      <sz val="14"/>
      <name val="Arial"/>
      <family val="2"/>
    </font>
    <font>
      <sz val="9"/>
      <color theme="1"/>
      <name val="Arial"/>
      <family val="2"/>
    </font>
    <font>
      <sz val="11"/>
      <color indexed="8"/>
      <name val="Calibri"/>
      <family val="2"/>
    </font>
    <font>
      <sz val="8"/>
      <color indexed="8"/>
      <name val="Arial"/>
      <family val="2"/>
    </font>
    <font>
      <i/>
      <sz val="8"/>
      <color indexed="8"/>
      <name val="Arial"/>
      <family val="2"/>
    </font>
    <font>
      <b/>
      <sz val="9"/>
      <color theme="1"/>
      <name val="Arial"/>
      <family val="2"/>
    </font>
    <font>
      <b/>
      <vertAlign val="superscript"/>
      <sz val="10"/>
      <color rgb="FF000000"/>
      <name val="Arial"/>
      <family val="2"/>
    </font>
    <font>
      <b/>
      <sz val="9"/>
      <color rgb="FF000000"/>
      <name val="Arial"/>
      <family val="2"/>
    </font>
    <font>
      <sz val="9"/>
      <name val="Arial"/>
      <family val="2"/>
    </font>
    <font>
      <sz val="9"/>
      <color indexed="8"/>
      <name val="Arial"/>
      <family val="2"/>
    </font>
    <font>
      <b/>
      <sz val="8"/>
      <color rgb="FF000000"/>
      <name val="Arial"/>
      <family val="2"/>
    </font>
    <font>
      <i/>
      <sz val="8"/>
      <color rgb="FF000000"/>
      <name val="Arial"/>
      <family val="2"/>
    </font>
    <font>
      <sz val="12"/>
      <color rgb="FF333333"/>
      <name val="Arial"/>
      <family val="2"/>
    </font>
    <font>
      <i/>
      <sz val="8"/>
      <color theme="1"/>
      <name val="Arial"/>
      <family val="2"/>
    </font>
    <font>
      <b/>
      <sz val="9"/>
      <name val="Arial"/>
      <family val="2"/>
    </font>
    <font>
      <sz val="9"/>
      <color theme="1"/>
      <name val="Calibri"/>
      <family val="2"/>
      <scheme val="minor"/>
    </font>
    <font>
      <b/>
      <vertAlign val="superscript"/>
      <sz val="9"/>
      <color theme="1"/>
      <name val="Arial"/>
      <family val="2"/>
    </font>
    <font>
      <b/>
      <vertAlign val="superscript"/>
      <sz val="9"/>
      <name val="Arial"/>
      <family val="2"/>
    </font>
    <font>
      <b/>
      <sz val="12"/>
      <color theme="1"/>
      <name val="Arial"/>
      <family val="2"/>
    </font>
    <font>
      <sz val="12"/>
      <color theme="1"/>
      <name val="Arial"/>
      <family val="2"/>
    </font>
  </fonts>
  <fills count="4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theme="0"/>
        <bgColor theme="4"/>
      </patternFill>
    </fill>
    <fill>
      <patternFill patternType="solid">
        <fgColor rgb="FFFFFFFF"/>
        <bgColor indexed="64"/>
      </patternFill>
    </fill>
    <fill>
      <patternFill patternType="solid">
        <fgColor indexed="44"/>
        <bgColor indexed="64"/>
      </patternFill>
    </fill>
    <fill>
      <patternFill patternType="solid">
        <fgColor indexed="43"/>
        <bgColor indexed="64"/>
      </patternFill>
    </fill>
    <fill>
      <patternFill patternType="solid">
        <fgColor indexed="20"/>
        <bgColor indexed="64"/>
      </patternFill>
    </fill>
    <fill>
      <patternFill patternType="solid">
        <fgColor rgb="FFFFFFFF"/>
        <bgColor theme="0"/>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bottom/>
      <diagonal/>
    </border>
    <border>
      <left/>
      <right/>
      <top/>
      <bottom style="thin">
        <color rgb="FF000000"/>
      </bottom>
      <diagonal/>
    </border>
  </borders>
  <cellStyleXfs count="82">
    <xf numFmtId="0" fontId="0" fillId="0" borderId="0"/>
    <xf numFmtId="0" fontId="2" fillId="0" borderId="0" applyNumberFormat="0" applyFill="0" applyBorder="0" applyAlignment="0" applyProtection="0"/>
    <xf numFmtId="164" fontId="1" fillId="0" borderId="0"/>
    <xf numFmtId="43" fontId="1" fillId="0" borderId="0" applyFont="0" applyFill="0" applyBorder="0" applyAlignment="0" applyProtection="0"/>
    <xf numFmtId="9" fontId="1" fillId="0" borderId="0" applyFont="0" applyFill="0" applyBorder="0" applyAlignment="0" applyProtection="0"/>
    <xf numFmtId="0" fontId="10" fillId="0" borderId="0" applyNumberFormat="0" applyFill="0" applyBorder="0" applyAlignment="0" applyProtection="0"/>
    <xf numFmtId="0" fontId="11" fillId="0" borderId="1" applyNumberFormat="0" applyFill="0" applyAlignment="0" applyProtection="0"/>
    <xf numFmtId="0" fontId="12" fillId="0" borderId="2" applyNumberFormat="0" applyFill="0" applyAlignment="0" applyProtection="0"/>
    <xf numFmtId="0" fontId="13" fillId="0" borderId="3" applyNumberFormat="0" applyFill="0" applyAlignment="0" applyProtection="0"/>
    <xf numFmtId="0" fontId="13" fillId="0" borderId="0" applyNumberFormat="0" applyFill="0" applyBorder="0" applyAlignment="0" applyProtection="0"/>
    <xf numFmtId="0" fontId="14" fillId="2" borderId="0" applyNumberFormat="0" applyBorder="0" applyAlignment="0" applyProtection="0"/>
    <xf numFmtId="0" fontId="15" fillId="3" borderId="0" applyNumberFormat="0" applyBorder="0" applyAlignment="0" applyProtection="0"/>
    <xf numFmtId="0" fontId="16" fillId="4" borderId="0" applyNumberFormat="0" applyBorder="0" applyAlignment="0" applyProtection="0"/>
    <xf numFmtId="0" fontId="17" fillId="5" borderId="4" applyNumberFormat="0" applyAlignment="0" applyProtection="0"/>
    <xf numFmtId="0" fontId="18" fillId="6" borderId="5" applyNumberFormat="0" applyAlignment="0" applyProtection="0"/>
    <xf numFmtId="0" fontId="19" fillId="6" borderId="4" applyNumberFormat="0" applyAlignment="0" applyProtection="0"/>
    <xf numFmtId="0" fontId="20" fillId="0" borderId="6" applyNumberFormat="0" applyFill="0" applyAlignment="0" applyProtection="0"/>
    <xf numFmtId="0" fontId="21" fillId="7" borderId="7" applyNumberFormat="0" applyAlignment="0" applyProtection="0"/>
    <xf numFmtId="0" fontId="22" fillId="0" borderId="0" applyNumberFormat="0" applyFill="0" applyBorder="0" applyAlignment="0" applyProtection="0"/>
    <xf numFmtId="0" fontId="1" fillId="8" borderId="8" applyNumberFormat="0" applyFont="0" applyAlignment="0" applyProtection="0"/>
    <xf numFmtId="0" fontId="23" fillId="0" borderId="0" applyNumberFormat="0" applyFill="0" applyBorder="0" applyAlignment="0" applyProtection="0"/>
    <xf numFmtId="0" fontId="24" fillId="0" borderId="9" applyNumberFormat="0" applyFill="0" applyAlignment="0" applyProtection="0"/>
    <xf numFmtId="0" fontId="25"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25"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25"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25"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25"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25"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164" fontId="1" fillId="8" borderId="8" applyNumberFormat="0" applyFont="0" applyAlignment="0" applyProtection="0"/>
    <xf numFmtId="164" fontId="36" fillId="0" borderId="0"/>
    <xf numFmtId="164" fontId="17" fillId="5" borderId="4" applyNumberFormat="0" applyAlignment="0" applyProtection="0"/>
    <xf numFmtId="0" fontId="37" fillId="0" borderId="0"/>
    <xf numFmtId="0" fontId="1" fillId="0" borderId="0"/>
    <xf numFmtId="0" fontId="37" fillId="0" borderId="0"/>
    <xf numFmtId="0" fontId="37" fillId="0" borderId="0"/>
    <xf numFmtId="0" fontId="1" fillId="0" borderId="0"/>
    <xf numFmtId="0" fontId="34" fillId="36" borderId="0">
      <alignment vertical="center"/>
      <protection locked="0"/>
    </xf>
    <xf numFmtId="0" fontId="33" fillId="36" borderId="13">
      <alignment horizontal="center" vertical="center"/>
      <protection locked="0"/>
    </xf>
    <xf numFmtId="0" fontId="33" fillId="0" borderId="0">
      <protection locked="0"/>
    </xf>
    <xf numFmtId="0" fontId="33" fillId="36" borderId="11">
      <alignment vertical="center"/>
      <protection locked="0"/>
    </xf>
    <xf numFmtId="0" fontId="33" fillId="37" borderId="0">
      <protection locked="0"/>
    </xf>
    <xf numFmtId="43" fontId="33" fillId="0" borderId="0" applyFont="0" applyFill="0" applyBorder="0" applyAlignment="0" applyProtection="0"/>
    <xf numFmtId="0" fontId="34" fillId="0" borderId="0">
      <protection locked="0"/>
    </xf>
    <xf numFmtId="0" fontId="33" fillId="38" borderId="0">
      <protection locked="0"/>
    </xf>
    <xf numFmtId="0" fontId="43" fillId="0" borderId="0">
      <protection locked="0"/>
    </xf>
    <xf numFmtId="0" fontId="33" fillId="37" borderId="0">
      <protection locked="0"/>
    </xf>
    <xf numFmtId="9" fontId="33" fillId="0" borderId="0" applyFont="0" applyFill="0" applyBorder="0" applyAlignment="0" applyProtection="0"/>
    <xf numFmtId="0" fontId="32" fillId="39" borderId="4" applyAlignment="0" applyProtection="0"/>
    <xf numFmtId="43" fontId="1" fillId="0" borderId="0" applyFont="0" applyFill="0" applyBorder="0" applyAlignment="0" applyProtection="0"/>
    <xf numFmtId="164" fontId="14" fillId="2" borderId="0" applyNumberFormat="0" applyBorder="0" applyAlignment="0" applyProtection="0"/>
    <xf numFmtId="0" fontId="33" fillId="0" borderId="0"/>
    <xf numFmtId="0" fontId="33" fillId="0" borderId="0"/>
    <xf numFmtId="0" fontId="31" fillId="0" borderId="0"/>
    <xf numFmtId="164" fontId="1" fillId="14" borderId="0" applyNumberFormat="0" applyBorder="0" applyAlignment="0" applyProtection="0"/>
    <xf numFmtId="0" fontId="35" fillId="0" borderId="0"/>
    <xf numFmtId="164" fontId="45" fillId="8" borderId="8" applyNumberFormat="0" applyFont="0" applyAlignment="0" applyProtection="0"/>
    <xf numFmtId="0" fontId="33" fillId="0" borderId="0"/>
    <xf numFmtId="0" fontId="31" fillId="0" borderId="0">
      <alignment horizontal="right"/>
    </xf>
    <xf numFmtId="0" fontId="37" fillId="0" borderId="0"/>
    <xf numFmtId="0" fontId="33" fillId="0" borderId="0"/>
    <xf numFmtId="43" fontId="1" fillId="0" borderId="0" applyFont="0" applyFill="0" applyBorder="0" applyAlignment="0" applyProtection="0"/>
    <xf numFmtId="43" fontId="3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cellStyleXfs>
  <cellXfs count="208">
    <xf numFmtId="0" fontId="0" fillId="0" borderId="0" xfId="0"/>
    <xf numFmtId="0" fontId="3" fillId="0" borderId="0" xfId="0" applyFont="1" applyAlignment="1"/>
    <xf numFmtId="0" fontId="2" fillId="0" borderId="0" xfId="1"/>
    <xf numFmtId="0" fontId="4" fillId="0" borderId="0" xfId="0" applyFont="1"/>
    <xf numFmtId="0" fontId="5" fillId="0" borderId="0" xfId="0" applyFont="1"/>
    <xf numFmtId="0" fontId="5" fillId="0" borderId="0" xfId="0" applyFont="1" applyAlignment="1"/>
    <xf numFmtId="0" fontId="6" fillId="0" borderId="0" xfId="0" applyFont="1" applyFill="1" applyAlignment="1">
      <alignment horizontal="left"/>
    </xf>
    <xf numFmtId="0" fontId="8" fillId="0" borderId="0" xfId="1" applyFont="1" applyAlignment="1">
      <alignment horizontal="left" indent="2"/>
    </xf>
    <xf numFmtId="0" fontId="5" fillId="0" borderId="0" xfId="0" applyFont="1" applyFill="1"/>
    <xf numFmtId="0" fontId="8" fillId="0" borderId="0" xfId="1" quotePrefix="1" applyFont="1" applyAlignment="1">
      <alignment horizontal="left" indent="2"/>
    </xf>
    <xf numFmtId="0" fontId="26" fillId="0" borderId="0" xfId="0" applyFont="1"/>
    <xf numFmtId="0" fontId="26" fillId="0" borderId="10" xfId="0" applyFont="1" applyBorder="1"/>
    <xf numFmtId="0" fontId="0" fillId="0" borderId="10" xfId="0" applyBorder="1"/>
    <xf numFmtId="0" fontId="27" fillId="0" borderId="10" xfId="0" applyFont="1" applyBorder="1"/>
    <xf numFmtId="2" fontId="0" fillId="33" borderId="0" xfId="0" applyNumberFormat="1" applyFont="1" applyFill="1" applyBorder="1" applyAlignment="1" applyProtection="1">
      <alignment horizontal="center"/>
      <protection locked="0"/>
    </xf>
    <xf numFmtId="166" fontId="0" fillId="33" borderId="0" xfId="0" applyNumberFormat="1" applyFont="1" applyFill="1" applyBorder="1" applyAlignment="1" applyProtection="1">
      <alignment horizontal="center"/>
      <protection locked="0"/>
    </xf>
    <xf numFmtId="166" fontId="0" fillId="33" borderId="0" xfId="0" applyNumberFormat="1" applyFont="1" applyFill="1" applyAlignment="1" applyProtection="1">
      <alignment wrapText="1"/>
      <protection locked="0"/>
    </xf>
    <xf numFmtId="1" fontId="28" fillId="0" borderId="0" xfId="2" applyNumberFormat="1" applyFont="1" applyFill="1" applyBorder="1" applyAlignment="1" applyProtection="1">
      <alignment wrapText="1"/>
      <protection locked="0"/>
    </xf>
    <xf numFmtId="1" fontId="30" fillId="33" borderId="0" xfId="0" applyNumberFormat="1" applyFont="1" applyFill="1" applyBorder="1" applyProtection="1">
      <protection locked="0"/>
    </xf>
    <xf numFmtId="3" fontId="33" fillId="33" borderId="0" xfId="0" applyNumberFormat="1" applyFont="1" applyFill="1" applyBorder="1" applyAlignment="1" applyProtection="1">
      <alignment horizontal="center"/>
    </xf>
    <xf numFmtId="1" fontId="7" fillId="33" borderId="0" xfId="0" applyNumberFormat="1" applyFont="1" applyFill="1" applyAlignment="1" applyProtection="1">
      <protection locked="0"/>
    </xf>
    <xf numFmtId="166" fontId="5" fillId="33" borderId="0" xfId="0" applyNumberFormat="1" applyFont="1" applyFill="1" applyAlignment="1" applyProtection="1">
      <alignment horizontal="center"/>
      <protection locked="0"/>
    </xf>
    <xf numFmtId="1" fontId="26" fillId="33" borderId="0" xfId="0" applyNumberFormat="1" applyFont="1" applyFill="1" applyProtection="1">
      <protection locked="0"/>
    </xf>
    <xf numFmtId="0" fontId="30" fillId="33" borderId="0" xfId="0" applyFont="1" applyFill="1" applyProtection="1">
      <protection locked="0"/>
    </xf>
    <xf numFmtId="165" fontId="33" fillId="33" borderId="0" xfId="0" applyNumberFormat="1" applyFont="1" applyFill="1" applyBorder="1" applyAlignment="1" applyProtection="1">
      <alignment horizontal="center"/>
    </xf>
    <xf numFmtId="0" fontId="29" fillId="0" borderId="0" xfId="0" applyFont="1"/>
    <xf numFmtId="164" fontId="31" fillId="33" borderId="0" xfId="46" applyFont="1" applyFill="1" applyBorder="1" applyAlignment="1" applyProtection="1">
      <alignment vertical="center"/>
      <protection locked="0"/>
    </xf>
    <xf numFmtId="0" fontId="5" fillId="0" borderId="10" xfId="0" applyFont="1" applyBorder="1"/>
    <xf numFmtId="0" fontId="30" fillId="0" borderId="0" xfId="0" applyFont="1"/>
    <xf numFmtId="167" fontId="0" fillId="0" borderId="0" xfId="0" applyNumberFormat="1"/>
    <xf numFmtId="166" fontId="31" fillId="0" borderId="0" xfId="0" applyNumberFormat="1" applyFont="1" applyFill="1" applyBorder="1"/>
    <xf numFmtId="0" fontId="39" fillId="0" borderId="0" xfId="50" applyNumberFormat="1" applyFont="1" applyFill="1" applyBorder="1" applyAlignment="1" applyProtection="1"/>
    <xf numFmtId="0" fontId="0" fillId="0" borderId="0" xfId="0" applyFill="1" applyBorder="1"/>
    <xf numFmtId="0" fontId="7" fillId="0" borderId="10" xfId="0" applyFont="1" applyBorder="1"/>
    <xf numFmtId="0" fontId="27" fillId="0" borderId="0" xfId="0" applyFont="1"/>
    <xf numFmtId="2" fontId="26" fillId="0" borderId="10" xfId="2" applyNumberFormat="1" applyFont="1" applyBorder="1" applyProtection="1">
      <protection locked="0"/>
    </xf>
    <xf numFmtId="164" fontId="26" fillId="0" borderId="10" xfId="2" applyFont="1" applyBorder="1" applyProtection="1">
      <protection locked="0"/>
    </xf>
    <xf numFmtId="166" fontId="26" fillId="0" borderId="10" xfId="2" applyNumberFormat="1" applyFont="1" applyBorder="1" applyProtection="1">
      <protection locked="0"/>
    </xf>
    <xf numFmtId="164" fontId="41" fillId="0" borderId="10" xfId="1" applyNumberFormat="1" applyFont="1" applyBorder="1" applyAlignment="1">
      <alignment vertical="center"/>
    </xf>
    <xf numFmtId="0" fontId="30" fillId="0" borderId="0" xfId="0" applyFont="1" applyAlignment="1">
      <alignment horizontal="left"/>
    </xf>
    <xf numFmtId="0" fontId="40" fillId="35" borderId="0" xfId="53" applyFont="1" applyFill="1" applyBorder="1" applyAlignment="1">
      <alignment horizontal="right" wrapText="1"/>
    </xf>
    <xf numFmtId="0" fontId="0" fillId="0" borderId="0" xfId="0" applyFill="1"/>
    <xf numFmtId="0" fontId="0" fillId="0" borderId="0" xfId="0"/>
    <xf numFmtId="0" fontId="0" fillId="0" borderId="0" xfId="0" applyBorder="1"/>
    <xf numFmtId="0" fontId="2" fillId="0" borderId="0" xfId="1"/>
    <xf numFmtId="0" fontId="30" fillId="0" borderId="0" xfId="0" applyFont="1" applyAlignment="1"/>
    <xf numFmtId="0" fontId="30" fillId="0" borderId="0" xfId="0" applyFont="1" applyBorder="1" applyAlignment="1">
      <alignment horizontal="left" vertical="center"/>
    </xf>
    <xf numFmtId="0" fontId="38" fillId="0" borderId="0" xfId="0" applyFont="1" applyAlignment="1">
      <alignment vertical="center"/>
    </xf>
    <xf numFmtId="0" fontId="46" fillId="0" borderId="0" xfId="50" applyNumberFormat="1" applyFont="1" applyFill="1" applyBorder="1" applyAlignment="1" applyProtection="1"/>
    <xf numFmtId="0" fontId="46" fillId="0" borderId="0" xfId="50" applyNumberFormat="1" applyFont="1" applyFill="1" applyBorder="1" applyAlignment="1" applyProtection="1">
      <alignment horizontal="left"/>
    </xf>
    <xf numFmtId="165" fontId="44" fillId="0" borderId="0" xfId="4" applyNumberFormat="1" applyFont="1"/>
    <xf numFmtId="165" fontId="44" fillId="0" borderId="10" xfId="4" applyNumberFormat="1" applyFont="1" applyBorder="1"/>
    <xf numFmtId="0" fontId="48" fillId="0" borderId="10" xfId="0" applyFont="1" applyBorder="1"/>
    <xf numFmtId="0" fontId="48" fillId="0" borderId="10" xfId="0" applyFont="1" applyBorder="1" applyAlignment="1">
      <alignment wrapText="1"/>
    </xf>
    <xf numFmtId="0" fontId="48" fillId="0" borderId="0" xfId="0" applyFont="1"/>
    <xf numFmtId="0" fontId="48" fillId="0" borderId="10" xfId="0" applyFont="1" applyBorder="1" applyAlignment="1">
      <alignment horizontal="left"/>
    </xf>
    <xf numFmtId="165" fontId="44" fillId="0" borderId="0" xfId="4" applyNumberFormat="1" applyFont="1" applyBorder="1"/>
    <xf numFmtId="0" fontId="5" fillId="0" borderId="0" xfId="0" applyFont="1" applyFill="1" applyAlignment="1"/>
    <xf numFmtId="1" fontId="0" fillId="0" borderId="0" xfId="0" applyNumberFormat="1"/>
    <xf numFmtId="0" fontId="42" fillId="35" borderId="10" xfId="49" applyFont="1" applyFill="1" applyBorder="1" applyAlignment="1"/>
    <xf numFmtId="0" fontId="5" fillId="35" borderId="10" xfId="0" applyFont="1" applyFill="1" applyBorder="1" applyAlignment="1">
      <alignment horizontal="left"/>
    </xf>
    <xf numFmtId="0" fontId="5" fillId="35" borderId="0" xfId="0" applyFont="1" applyFill="1" applyBorder="1" applyAlignment="1">
      <alignment horizontal="left"/>
    </xf>
    <xf numFmtId="0" fontId="5" fillId="0" borderId="0" xfId="53" applyFont="1"/>
    <xf numFmtId="0" fontId="48" fillId="0" borderId="11" xfId="0" applyFont="1" applyFill="1" applyBorder="1" applyAlignment="1">
      <alignment wrapText="1"/>
    </xf>
    <xf numFmtId="166" fontId="0" fillId="0" borderId="0" xfId="0" applyNumberFormat="1"/>
    <xf numFmtId="0" fontId="50" fillId="35" borderId="11" xfId="49" applyFont="1" applyFill="1" applyBorder="1" applyAlignment="1">
      <alignment wrapText="1"/>
    </xf>
    <xf numFmtId="49" fontId="50" fillId="35" borderId="11" xfId="52" applyNumberFormat="1" applyFont="1" applyFill="1" applyBorder="1" applyAlignment="1"/>
    <xf numFmtId="0" fontId="44" fillId="35" borderId="11" xfId="0" applyFont="1" applyFill="1" applyBorder="1" applyAlignment="1">
      <alignment horizontal="left"/>
    </xf>
    <xf numFmtId="49" fontId="50" fillId="35" borderId="11" xfId="52" applyNumberFormat="1" applyFont="1" applyFill="1" applyBorder="1" applyAlignment="1">
      <alignment horizontal="center"/>
    </xf>
    <xf numFmtId="0" fontId="44" fillId="35" borderId="0" xfId="0" applyFont="1" applyFill="1" applyBorder="1" applyAlignment="1">
      <alignment horizontal="left"/>
    </xf>
    <xf numFmtId="166" fontId="51" fillId="0" borderId="0" xfId="0" applyNumberFormat="1" applyFont="1" applyFill="1" applyBorder="1"/>
    <xf numFmtId="166" fontId="51" fillId="0" borderId="10" xfId="0" applyNumberFormat="1" applyFont="1" applyFill="1" applyBorder="1"/>
    <xf numFmtId="0" fontId="44" fillId="35" borderId="10" xfId="0" applyFont="1" applyFill="1" applyBorder="1" applyAlignment="1">
      <alignment horizontal="left"/>
    </xf>
    <xf numFmtId="167" fontId="44" fillId="0" borderId="0" xfId="3" applyNumberFormat="1" applyFont="1" applyAlignment="1">
      <alignment horizontal="left" indent="1"/>
    </xf>
    <xf numFmtId="167" fontId="44" fillId="0" borderId="10" xfId="3" applyNumberFormat="1" applyFont="1" applyBorder="1" applyAlignment="1">
      <alignment horizontal="left" indent="1"/>
    </xf>
    <xf numFmtId="0" fontId="5" fillId="0" borderId="0" xfId="0" applyFont="1" applyAlignment="1">
      <alignment wrapText="1"/>
    </xf>
    <xf numFmtId="0" fontId="48" fillId="0" borderId="11" xfId="0" applyFont="1" applyBorder="1" applyAlignment="1">
      <alignment horizontal="left"/>
    </xf>
    <xf numFmtId="0" fontId="30" fillId="0" borderId="0" xfId="0" applyFont="1" applyBorder="1"/>
    <xf numFmtId="0" fontId="7" fillId="0" borderId="0" xfId="0" applyFont="1" applyBorder="1"/>
    <xf numFmtId="167" fontId="44" fillId="0" borderId="10" xfId="3" applyNumberFormat="1" applyFont="1" applyBorder="1"/>
    <xf numFmtId="0" fontId="50" fillId="35" borderId="0" xfId="76" applyFont="1" applyFill="1" applyBorder="1" applyAlignment="1">
      <alignment horizontal="left"/>
    </xf>
    <xf numFmtId="0" fontId="50" fillId="35" borderId="14" xfId="76" applyFont="1" applyFill="1" applyBorder="1" applyAlignment="1">
      <alignment horizontal="left"/>
    </xf>
    <xf numFmtId="168" fontId="52" fillId="35" borderId="0" xfId="50" applyNumberFormat="1" applyFont="1" applyFill="1" applyBorder="1" applyAlignment="1" applyProtection="1">
      <alignment horizontal="right" wrapText="1"/>
    </xf>
    <xf numFmtId="168" fontId="52" fillId="35" borderId="10" xfId="50" applyNumberFormat="1" applyFont="1" applyFill="1" applyBorder="1" applyAlignment="1" applyProtection="1">
      <alignment horizontal="right" wrapText="1"/>
    </xf>
    <xf numFmtId="0" fontId="48" fillId="0" borderId="11" xfId="0" applyFont="1" applyBorder="1" applyAlignment="1">
      <alignment wrapText="1"/>
    </xf>
    <xf numFmtId="170" fontId="33" fillId="0" borderId="0" xfId="68" applyNumberFormat="1" applyFont="1" applyFill="1" applyBorder="1" applyAlignment="1">
      <alignment horizontal="right" vertical="center"/>
    </xf>
    <xf numFmtId="9" fontId="33" fillId="0" borderId="0" xfId="4" applyFont="1" applyFill="1" applyBorder="1" applyAlignment="1">
      <alignment vertical="center"/>
    </xf>
    <xf numFmtId="0" fontId="33" fillId="0" borderId="0" xfId="77" applyFont="1" applyFill="1" applyBorder="1" applyAlignment="1">
      <alignment vertical="center"/>
    </xf>
    <xf numFmtId="0" fontId="33" fillId="0" borderId="0" xfId="77" applyFont="1" applyFill="1" applyAlignment="1">
      <alignment vertical="center"/>
    </xf>
    <xf numFmtId="171" fontId="33" fillId="0" borderId="0" xfId="77" applyNumberFormat="1" applyFont="1" applyFill="1" applyAlignment="1">
      <alignment horizontal="right" vertical="center"/>
    </xf>
    <xf numFmtId="171" fontId="34" fillId="0" borderId="0" xfId="77" applyNumberFormat="1" applyFont="1" applyFill="1" applyAlignment="1">
      <alignment horizontal="right" vertical="center"/>
    </xf>
    <xf numFmtId="0" fontId="0" fillId="0" borderId="0" xfId="68" applyFont="1" applyFill="1" applyAlignment="1">
      <alignment wrapText="1"/>
    </xf>
    <xf numFmtId="9" fontId="33" fillId="0" borderId="10" xfId="4" applyFont="1" applyFill="1" applyBorder="1" applyAlignment="1">
      <alignment vertical="center"/>
    </xf>
    <xf numFmtId="0" fontId="34" fillId="0" borderId="10" xfId="77" applyFont="1" applyFill="1" applyBorder="1" applyAlignment="1">
      <alignment vertical="top" wrapText="1"/>
    </xf>
    <xf numFmtId="0" fontId="0" fillId="0" borderId="10" xfId="68" applyFont="1" applyFill="1" applyBorder="1" applyAlignment="1">
      <alignment wrapText="1"/>
    </xf>
    <xf numFmtId="172" fontId="38" fillId="35" borderId="0" xfId="0" applyNumberFormat="1" applyFont="1" applyFill="1" applyBorder="1" applyAlignment="1">
      <alignment horizontal="left"/>
    </xf>
    <xf numFmtId="173" fontId="38" fillId="35" borderId="0" xfId="0" applyNumberFormat="1" applyFont="1" applyFill="1" applyBorder="1" applyAlignment="1">
      <alignment horizontal="left"/>
    </xf>
    <xf numFmtId="174" fontId="38" fillId="35" borderId="0" xfId="0" applyNumberFormat="1" applyFont="1" applyFill="1" applyBorder="1" applyAlignment="1">
      <alignment horizontal="left"/>
    </xf>
    <xf numFmtId="3" fontId="38" fillId="35" borderId="0" xfId="0" applyNumberFormat="1" applyFont="1" applyFill="1" applyBorder="1" applyAlignment="1">
      <alignment horizontal="right"/>
    </xf>
    <xf numFmtId="175" fontId="38" fillId="35" borderId="0" xfId="0" applyNumberFormat="1" applyFont="1" applyFill="1" applyBorder="1" applyAlignment="1">
      <alignment horizontal="right"/>
    </xf>
    <xf numFmtId="0" fontId="38" fillId="35" borderId="0" xfId="0" applyFont="1" applyFill="1" applyBorder="1" applyAlignment="1">
      <alignment horizontal="left"/>
    </xf>
    <xf numFmtId="174" fontId="54" fillId="35" borderId="0" xfId="0" applyNumberFormat="1" applyFont="1" applyFill="1" applyBorder="1" applyAlignment="1">
      <alignment horizontal="left"/>
    </xf>
    <xf numFmtId="3" fontId="54" fillId="35" borderId="0" xfId="0" applyNumberFormat="1" applyFont="1" applyFill="1" applyBorder="1" applyAlignment="1">
      <alignment horizontal="right"/>
    </xf>
    <xf numFmtId="175" fontId="54" fillId="35" borderId="0" xfId="0" applyNumberFormat="1" applyFont="1" applyFill="1" applyBorder="1" applyAlignment="1">
      <alignment horizontal="right"/>
    </xf>
    <xf numFmtId="167" fontId="44" fillId="0" borderId="0" xfId="3" applyNumberFormat="1" applyFont="1" applyBorder="1"/>
    <xf numFmtId="165" fontId="44" fillId="0" borderId="0" xfId="4" applyNumberFormat="1" applyFont="1" applyBorder="1" applyAlignment="1">
      <alignment wrapText="1"/>
    </xf>
    <xf numFmtId="165" fontId="44" fillId="0" borderId="10" xfId="4" applyNumberFormat="1" applyFont="1" applyBorder="1" applyAlignment="1">
      <alignment wrapText="1"/>
    </xf>
    <xf numFmtId="166" fontId="44" fillId="0" borderId="0" xfId="0" applyNumberFormat="1" applyFont="1"/>
    <xf numFmtId="166" fontId="44" fillId="0" borderId="10" xfId="0" applyNumberFormat="1" applyFont="1" applyBorder="1"/>
    <xf numFmtId="0" fontId="48" fillId="0" borderId="10" xfId="0" applyFont="1" applyFill="1" applyBorder="1" applyAlignment="1">
      <alignment wrapText="1"/>
    </xf>
    <xf numFmtId="165" fontId="44" fillId="0" borderId="11" xfId="0" applyNumberFormat="1" applyFont="1" applyBorder="1"/>
    <xf numFmtId="166" fontId="44" fillId="0" borderId="11" xfId="0" applyNumberFormat="1" applyFont="1" applyBorder="1"/>
    <xf numFmtId="0" fontId="55" fillId="0" borderId="0" xfId="0" applyFont="1"/>
    <xf numFmtId="1" fontId="31" fillId="33" borderId="0" xfId="0" applyNumberFormat="1" applyFont="1" applyFill="1" applyBorder="1" applyProtection="1">
      <protection locked="0"/>
    </xf>
    <xf numFmtId="166" fontId="31" fillId="33" borderId="0" xfId="0" applyNumberFormat="1" applyFont="1" applyFill="1" applyAlignment="1" applyProtection="1">
      <protection locked="0"/>
    </xf>
    <xf numFmtId="1" fontId="31" fillId="0" borderId="0" xfId="2" applyNumberFormat="1" applyFont="1" applyFill="1" applyBorder="1" applyAlignment="1" applyProtection="1">
      <protection locked="0"/>
    </xf>
    <xf numFmtId="0" fontId="0" fillId="0" borderId="0" xfId="0"/>
    <xf numFmtId="3" fontId="0" fillId="0" borderId="0" xfId="0" applyNumberFormat="1"/>
    <xf numFmtId="3" fontId="31" fillId="0" borderId="0" xfId="0" applyNumberFormat="1" applyFont="1"/>
    <xf numFmtId="176" fontId="0" fillId="0" borderId="0" xfId="0" applyNumberFormat="1"/>
    <xf numFmtId="1" fontId="9" fillId="0" borderId="0" xfId="2" applyNumberFormat="1" applyFont="1" applyFill="1" applyBorder="1" applyAlignment="1" applyProtection="1">
      <alignment horizontal="left"/>
      <protection locked="0"/>
    </xf>
    <xf numFmtId="0" fontId="44" fillId="0" borderId="0" xfId="0" applyFont="1"/>
    <xf numFmtId="3" fontId="51" fillId="33" borderId="0" xfId="0" applyNumberFormat="1" applyFont="1" applyFill="1" applyBorder="1" applyAlignment="1">
      <alignment horizontal="right" vertical="top" wrapText="1"/>
    </xf>
    <xf numFmtId="0" fontId="51" fillId="33" borderId="0" xfId="0" applyFont="1" applyFill="1" applyBorder="1" applyAlignment="1">
      <alignment horizontal="right" vertical="top" wrapText="1"/>
    </xf>
    <xf numFmtId="165" fontId="51" fillId="33" borderId="0" xfId="4" applyNumberFormat="1" applyFont="1" applyFill="1" applyBorder="1" applyAlignment="1">
      <alignment horizontal="right" vertical="top" wrapText="1"/>
    </xf>
    <xf numFmtId="3" fontId="51" fillId="33" borderId="10" xfId="0" applyNumberFormat="1" applyFont="1" applyFill="1" applyBorder="1" applyAlignment="1">
      <alignment horizontal="right" vertical="top" wrapText="1"/>
    </xf>
    <xf numFmtId="0" fontId="51" fillId="33" borderId="10" xfId="0" applyFont="1" applyFill="1" applyBorder="1" applyAlignment="1">
      <alignment horizontal="right" vertical="top" wrapText="1"/>
    </xf>
    <xf numFmtId="165" fontId="51" fillId="33" borderId="10" xfId="4" applyNumberFormat="1" applyFont="1" applyFill="1" applyBorder="1" applyAlignment="1">
      <alignment horizontal="right" vertical="top" wrapText="1"/>
    </xf>
    <xf numFmtId="2" fontId="57" fillId="34" borderId="11" xfId="0" applyNumberFormat="1" applyFont="1" applyFill="1" applyBorder="1" applyAlignment="1" applyProtection="1">
      <alignment horizontal="left" wrapText="1"/>
      <protection locked="0"/>
    </xf>
    <xf numFmtId="0" fontId="48" fillId="0" borderId="0" xfId="0" applyFont="1" applyBorder="1" applyAlignment="1">
      <alignment horizontal="left" wrapText="1"/>
    </xf>
    <xf numFmtId="3" fontId="51" fillId="39" borderId="0" xfId="65" applyNumberFormat="1" applyFont="1" applyBorder="1" applyAlignment="1">
      <alignment vertical="center"/>
    </xf>
    <xf numFmtId="0" fontId="48" fillId="0" borderId="0" xfId="0" applyFont="1" applyBorder="1" applyAlignment="1">
      <alignment horizontal="left"/>
    </xf>
    <xf numFmtId="3" fontId="51" fillId="39" borderId="10" xfId="65" applyNumberFormat="1" applyFont="1" applyBorder="1" applyAlignment="1">
      <alignment vertical="center"/>
    </xf>
    <xf numFmtId="0" fontId="44" fillId="0" borderId="0" xfId="0" applyFont="1" applyBorder="1" applyAlignment="1">
      <alignment horizontal="left" vertical="center"/>
    </xf>
    <xf numFmtId="0" fontId="58" fillId="0" borderId="0" xfId="0" applyFont="1"/>
    <xf numFmtId="165" fontId="51" fillId="33" borderId="0" xfId="4" applyNumberFormat="1" applyFont="1" applyFill="1" applyBorder="1" applyAlignment="1">
      <alignment horizontal="right" wrapText="1"/>
    </xf>
    <xf numFmtId="165" fontId="51" fillId="33" borderId="0" xfId="0" applyNumberFormat="1" applyFont="1" applyFill="1" applyBorder="1" applyAlignment="1">
      <alignment horizontal="right" wrapText="1"/>
    </xf>
    <xf numFmtId="165" fontId="51" fillId="33" borderId="10" xfId="4" applyNumberFormat="1" applyFont="1" applyFill="1" applyBorder="1" applyAlignment="1">
      <alignment horizontal="right" wrapText="1"/>
    </xf>
    <xf numFmtId="165" fontId="51" fillId="33" borderId="10" xfId="0" applyNumberFormat="1" applyFont="1" applyFill="1" applyBorder="1" applyAlignment="1">
      <alignment horizontal="right" wrapText="1"/>
    </xf>
    <xf numFmtId="166" fontId="44" fillId="0" borderId="0" xfId="0" applyNumberFormat="1" applyFont="1" applyAlignment="1"/>
    <xf numFmtId="166" fontId="44" fillId="0" borderId="10" xfId="0" applyNumberFormat="1" applyFont="1" applyBorder="1" applyAlignment="1"/>
    <xf numFmtId="1" fontId="57" fillId="34" borderId="0" xfId="0" applyNumberFormat="1" applyFont="1" applyFill="1" applyBorder="1" applyAlignment="1" applyProtection="1">
      <alignment horizontal="left"/>
      <protection locked="0"/>
    </xf>
    <xf numFmtId="1" fontId="57" fillId="34" borderId="10" xfId="0" applyNumberFormat="1" applyFont="1" applyFill="1" applyBorder="1" applyAlignment="1" applyProtection="1">
      <alignment horizontal="left"/>
      <protection locked="0"/>
    </xf>
    <xf numFmtId="2" fontId="57" fillId="34" borderId="10" xfId="0" applyNumberFormat="1" applyFont="1" applyFill="1" applyBorder="1" applyAlignment="1" applyProtection="1">
      <alignment horizontal="left" vertical="center" wrapText="1"/>
      <protection locked="0"/>
    </xf>
    <xf numFmtId="0" fontId="57" fillId="0" borderId="11" xfId="77" applyFont="1" applyFill="1" applyBorder="1" applyAlignment="1">
      <alignment vertical="top" wrapText="1"/>
    </xf>
    <xf numFmtId="171" fontId="51" fillId="0" borderId="0" xfId="77" applyNumberFormat="1" applyFont="1" applyFill="1" applyAlignment="1">
      <alignment horizontal="right" vertical="center"/>
    </xf>
    <xf numFmtId="171" fontId="44" fillId="0" borderId="0" xfId="0" applyNumberFormat="1" applyFont="1"/>
    <xf numFmtId="171" fontId="51" fillId="0" borderId="10" xfId="77" applyNumberFormat="1" applyFont="1" applyFill="1" applyBorder="1" applyAlignment="1">
      <alignment horizontal="right" vertical="center"/>
    </xf>
    <xf numFmtId="171" fontId="44" fillId="0" borderId="10" xfId="0" applyNumberFormat="1" applyFont="1" applyBorder="1"/>
    <xf numFmtId="169" fontId="51" fillId="0" borderId="0" xfId="77" applyNumberFormat="1" applyFont="1" applyFill="1" applyAlignment="1">
      <alignment horizontal="right" vertical="center"/>
    </xf>
    <xf numFmtId="169" fontId="51" fillId="0" borderId="10" xfId="77" applyNumberFormat="1" applyFont="1" applyFill="1" applyBorder="1" applyAlignment="1">
      <alignment horizontal="right" vertical="center"/>
    </xf>
    <xf numFmtId="164" fontId="42" fillId="0" borderId="10" xfId="2" applyFont="1" applyBorder="1" applyAlignment="1" applyProtection="1">
      <alignment vertical="center"/>
      <protection locked="0"/>
    </xf>
    <xf numFmtId="0" fontId="34" fillId="0" borderId="10" xfId="0" applyFont="1" applyFill="1" applyBorder="1" applyAlignment="1">
      <alignment vertical="center"/>
    </xf>
    <xf numFmtId="3" fontId="44" fillId="0" borderId="0" xfId="0" applyNumberFormat="1" applyFont="1"/>
    <xf numFmtId="0" fontId="44" fillId="0" borderId="0" xfId="0" applyFont="1" applyAlignment="1">
      <alignment horizontal="right"/>
    </xf>
    <xf numFmtId="0" fontId="44" fillId="0" borderId="10" xfId="0" applyFont="1" applyBorder="1"/>
    <xf numFmtId="3" fontId="44" fillId="0" borderId="10" xfId="0" applyNumberFormat="1" applyFont="1" applyBorder="1"/>
    <xf numFmtId="3" fontId="44" fillId="0" borderId="0" xfId="0" applyNumberFormat="1" applyFont="1" applyAlignment="1">
      <alignment horizontal="right"/>
    </xf>
    <xf numFmtId="0" fontId="44" fillId="0" borderId="10" xfId="0" applyFont="1" applyBorder="1" applyAlignment="1">
      <alignment horizontal="right"/>
    </xf>
    <xf numFmtId="3" fontId="44" fillId="0" borderId="10" xfId="0" applyNumberFormat="1" applyFont="1" applyBorder="1" applyAlignment="1">
      <alignment horizontal="right"/>
    </xf>
    <xf numFmtId="0" fontId="48" fillId="0" borderId="11" xfId="0" applyFont="1" applyBorder="1"/>
    <xf numFmtId="0" fontId="48" fillId="0" borderId="0" xfId="0" applyFont="1" applyAlignment="1">
      <alignment horizontal="left"/>
    </xf>
    <xf numFmtId="0" fontId="48" fillId="0" borderId="10" xfId="0" applyFont="1" applyBorder="1" applyAlignment="1">
      <alignment vertical="center"/>
    </xf>
    <xf numFmtId="0" fontId="48" fillId="0" borderId="10" xfId="0" applyFont="1" applyBorder="1" applyAlignment="1">
      <alignment vertical="center" wrapText="1"/>
    </xf>
    <xf numFmtId="0" fontId="57" fillId="0" borderId="10" xfId="0" applyFont="1" applyBorder="1" applyAlignment="1">
      <alignment wrapText="1"/>
    </xf>
    <xf numFmtId="1" fontId="51" fillId="33" borderId="11" xfId="0" applyNumberFormat="1" applyFont="1" applyFill="1" applyBorder="1" applyProtection="1">
      <protection locked="0"/>
    </xf>
    <xf numFmtId="2" fontId="57" fillId="34" borderId="11" xfId="0" applyNumberFormat="1" applyFont="1" applyFill="1" applyBorder="1" applyAlignment="1" applyProtection="1">
      <alignment horizontal="center" wrapText="1"/>
      <protection locked="0"/>
    </xf>
    <xf numFmtId="165" fontId="51" fillId="33" borderId="0" xfId="0" applyNumberFormat="1" applyFont="1" applyFill="1" applyBorder="1" applyAlignment="1" applyProtection="1">
      <alignment horizontal="center"/>
    </xf>
    <xf numFmtId="165" fontId="51" fillId="33" borderId="10" xfId="0" applyNumberFormat="1" applyFont="1" applyFill="1" applyBorder="1" applyAlignment="1" applyProtection="1">
      <alignment horizontal="center"/>
    </xf>
    <xf numFmtId="2" fontId="57" fillId="34" borderId="12" xfId="0" applyNumberFormat="1" applyFont="1" applyFill="1" applyBorder="1" applyAlignment="1" applyProtection="1">
      <alignment horizontal="center" wrapText="1"/>
      <protection locked="0"/>
    </xf>
    <xf numFmtId="165" fontId="51" fillId="33" borderId="12" xfId="0" applyNumberFormat="1" applyFont="1" applyFill="1" applyBorder="1" applyAlignment="1" applyProtection="1">
      <alignment horizontal="center"/>
    </xf>
    <xf numFmtId="3" fontId="51" fillId="33" borderId="12" xfId="0" applyNumberFormat="1" applyFont="1" applyFill="1" applyBorder="1" applyAlignment="1" applyProtection="1">
      <alignment horizontal="center"/>
    </xf>
    <xf numFmtId="3" fontId="51" fillId="33" borderId="0" xfId="0" applyNumberFormat="1" applyFont="1" applyFill="1" applyBorder="1" applyAlignment="1" applyProtection="1">
      <alignment horizontal="center"/>
    </xf>
    <xf numFmtId="3" fontId="51" fillId="33" borderId="10" xfId="0" applyNumberFormat="1" applyFont="1" applyFill="1" applyBorder="1" applyAlignment="1" applyProtection="1">
      <alignment horizontal="center"/>
    </xf>
    <xf numFmtId="165" fontId="44" fillId="0" borderId="0" xfId="0" applyNumberFormat="1" applyFont="1"/>
    <xf numFmtId="165" fontId="44" fillId="0" borderId="10" xfId="0" applyNumberFormat="1" applyFont="1" applyBorder="1"/>
    <xf numFmtId="166" fontId="44" fillId="0" borderId="0" xfId="0" applyNumberFormat="1" applyFont="1" applyAlignment="1">
      <alignment horizontal="right"/>
    </xf>
    <xf numFmtId="166" fontId="44" fillId="0" borderId="10" xfId="0" applyNumberFormat="1" applyFont="1" applyBorder="1" applyAlignment="1">
      <alignment horizontal="right"/>
    </xf>
    <xf numFmtId="167" fontId="48" fillId="0" borderId="0" xfId="3" applyNumberFormat="1" applyFont="1"/>
    <xf numFmtId="167" fontId="48" fillId="0" borderId="10" xfId="3" applyNumberFormat="1" applyFont="1" applyBorder="1"/>
    <xf numFmtId="165" fontId="0" fillId="0" borderId="0" xfId="4" applyNumberFormat="1" applyFont="1"/>
    <xf numFmtId="165" fontId="44" fillId="0" borderId="0" xfId="4" applyNumberFormat="1" applyFont="1" applyAlignment="1">
      <alignment horizontal="right"/>
    </xf>
    <xf numFmtId="165" fontId="44" fillId="0" borderId="10" xfId="4" applyNumberFormat="1" applyFont="1" applyBorder="1" applyAlignment="1">
      <alignment horizontal="right"/>
    </xf>
    <xf numFmtId="167" fontId="44" fillId="0" borderId="0" xfId="3" applyNumberFormat="1" applyFont="1" applyAlignment="1">
      <alignment horizontal="right"/>
    </xf>
    <xf numFmtId="167" fontId="44" fillId="0" borderId="10" xfId="3" applyNumberFormat="1" applyFont="1" applyBorder="1" applyAlignment="1">
      <alignment horizontal="right"/>
    </xf>
    <xf numFmtId="0" fontId="44" fillId="0" borderId="0" xfId="0" applyFont="1" applyBorder="1"/>
    <xf numFmtId="0" fontId="48" fillId="0" borderId="0" xfId="0" applyFont="1" applyBorder="1"/>
    <xf numFmtId="0" fontId="0" fillId="0" borderId="0" xfId="0"/>
    <xf numFmtId="165" fontId="44" fillId="0" borderId="10" xfId="4" applyNumberFormat="1" applyFont="1" applyBorder="1"/>
    <xf numFmtId="0" fontId="48" fillId="0" borderId="10" xfId="0" applyFont="1" applyBorder="1" applyAlignment="1">
      <alignment horizontal="left"/>
    </xf>
    <xf numFmtId="165" fontId="44" fillId="0" borderId="0" xfId="4" applyNumberFormat="1" applyFont="1" applyBorder="1"/>
    <xf numFmtId="0" fontId="30" fillId="0" borderId="0" xfId="0" applyFont="1"/>
    <xf numFmtId="1" fontId="27" fillId="33" borderId="0" xfId="0" applyNumberFormat="1" applyFont="1" applyFill="1" applyAlignment="1" applyProtection="1">
      <protection locked="0"/>
    </xf>
    <xf numFmtId="1" fontId="34" fillId="0" borderId="0" xfId="2" applyNumberFormat="1" applyFont="1" applyFill="1" applyBorder="1" applyAlignment="1" applyProtection="1">
      <alignment horizontal="left"/>
      <protection locked="0"/>
    </xf>
    <xf numFmtId="0" fontId="27" fillId="0" borderId="0" xfId="0" applyFont="1" applyFill="1" applyBorder="1" applyAlignment="1"/>
    <xf numFmtId="0" fontId="50" fillId="35" borderId="0" xfId="51" quotePrefix="1" applyNumberFormat="1" applyFont="1" applyFill="1" applyBorder="1" applyAlignment="1">
      <alignment horizontal="left"/>
    </xf>
    <xf numFmtId="0" fontId="50" fillId="35" borderId="0" xfId="51" applyNumberFormat="1" applyFont="1" applyFill="1" applyBorder="1" applyAlignment="1">
      <alignment horizontal="left"/>
    </xf>
    <xf numFmtId="0" fontId="50" fillId="35" borderId="10" xfId="51" applyNumberFormat="1" applyFont="1" applyFill="1" applyBorder="1" applyAlignment="1">
      <alignment horizontal="left" wrapText="1"/>
    </xf>
    <xf numFmtId="10" fontId="0" fillId="0" borderId="0" xfId="0" applyNumberFormat="1"/>
    <xf numFmtId="0" fontId="62" fillId="0" borderId="0" xfId="0" applyFont="1" applyAlignment="1">
      <alignment vertical="center"/>
    </xf>
    <xf numFmtId="0" fontId="61" fillId="0" borderId="0" xfId="0" applyFont="1" applyFill="1" applyAlignment="1">
      <alignment horizontal="left" vertical="center"/>
    </xf>
    <xf numFmtId="0" fontId="61" fillId="0" borderId="0" xfId="0" applyFont="1" applyFill="1" applyAlignment="1">
      <alignment vertical="center"/>
    </xf>
    <xf numFmtId="0" fontId="62" fillId="0" borderId="0" xfId="0" applyFont="1" applyFill="1" applyAlignment="1">
      <alignment vertical="center"/>
    </xf>
    <xf numFmtId="0" fontId="0" fillId="0" borderId="0" xfId="0" applyAlignment="1">
      <alignment vertical="top"/>
    </xf>
    <xf numFmtId="0" fontId="0" fillId="0" borderId="0" xfId="0" applyAlignment="1"/>
    <xf numFmtId="0" fontId="8" fillId="0" borderId="0" xfId="1" applyFont="1" applyAlignment="1"/>
    <xf numFmtId="0" fontId="8" fillId="0" borderId="0" xfId="1" applyFont="1" applyAlignment="1">
      <alignment vertical="top"/>
    </xf>
    <xf numFmtId="0" fontId="53" fillId="35" borderId="0" xfId="0" applyFont="1" applyFill="1" applyBorder="1" applyAlignment="1">
      <alignment horizontal="center"/>
    </xf>
  </cellXfs>
  <cellStyles count="82">
    <cellStyle name="20% - Accent1" xfId="23" builtinId="30" customBuiltin="1"/>
    <cellStyle name="20% - Accent2" xfId="27" builtinId="34" customBuiltin="1"/>
    <cellStyle name="20% - Accent2 2 3 3 2" xfId="71" xr:uid="{0AE4A6C3-2E77-452C-A789-52C959705C9E}"/>
    <cellStyle name="20% - Accent3" xfId="31" builtinId="38" customBuiltin="1"/>
    <cellStyle name="20% - Accent4" xfId="35" builtinId="42" customBuiltin="1"/>
    <cellStyle name="20% - Accent5" xfId="39" builtinId="46" customBuiltin="1"/>
    <cellStyle name="20% - Accent6" xfId="43" builtinId="50" customBuiltin="1"/>
    <cellStyle name="40% - Accent1" xfId="24" builtinId="31" customBuiltin="1"/>
    <cellStyle name="40% - Accent2" xfId="28" builtinId="35" customBuiltin="1"/>
    <cellStyle name="40% - Accent3" xfId="32" builtinId="39" customBuiltin="1"/>
    <cellStyle name="40% - Accent4" xfId="36" builtinId="43" customBuiltin="1"/>
    <cellStyle name="40% - Accent5" xfId="40" builtinId="47" customBuiltin="1"/>
    <cellStyle name="40% - Accent6" xfId="44" builtinId="51" customBuiltin="1"/>
    <cellStyle name="60% - Accent1" xfId="25" builtinId="32" customBuiltin="1"/>
    <cellStyle name="60% - Accent2" xfId="29" builtinId="36" customBuiltin="1"/>
    <cellStyle name="60% - Accent3" xfId="33" builtinId="40" customBuiltin="1"/>
    <cellStyle name="60% - Accent4" xfId="37" builtinId="44" customBuiltin="1"/>
    <cellStyle name="60% - Accent5" xfId="41" builtinId="48" customBuiltin="1"/>
    <cellStyle name="60% - Accent6" xfId="45" builtinId="52" customBuiltin="1"/>
    <cellStyle name="Accent1" xfId="22" builtinId="29" customBuiltin="1"/>
    <cellStyle name="Accent2" xfId="26" builtinId="33" customBuiltin="1"/>
    <cellStyle name="Accent3" xfId="30" builtinId="37" customBuiltin="1"/>
    <cellStyle name="Accent4" xfId="34" builtinId="41" customBuiltin="1"/>
    <cellStyle name="Accent5" xfId="38" builtinId="45" customBuiltin="1"/>
    <cellStyle name="Accent6" xfId="42" builtinId="49" customBuiltin="1"/>
    <cellStyle name="Bad" xfId="11" builtinId="27" customBuiltin="1"/>
    <cellStyle name="Calculation" xfId="15" builtinId="22" customBuiltin="1"/>
    <cellStyle name="cells" xfId="58" xr:uid="{61F75669-5244-4105-9649-482F98EABF54}"/>
    <cellStyle name="Check Cell" xfId="17" builtinId="23" customBuiltin="1"/>
    <cellStyle name="column field" xfId="55" xr:uid="{990DE67A-1313-4FC3-9395-D7B1B6CB691B}"/>
    <cellStyle name="Comma" xfId="3" builtinId="3"/>
    <cellStyle name="Comma 2" xfId="59" xr:uid="{4EA81C8C-5BFB-426C-B2F3-BBAD190877B2}"/>
    <cellStyle name="Comma 2 2" xfId="79" xr:uid="{C33A8C78-5D3F-4D9E-BD7F-2BB69B7BB260}"/>
    <cellStyle name="Comma 3" xfId="66" xr:uid="{00000000-0005-0000-0000-000048000000}"/>
    <cellStyle name="Comma 3 2" xfId="80" xr:uid="{987DD0EB-5A83-4033-BCF6-D6F6F3BC58ED}"/>
    <cellStyle name="Comma 4" xfId="78" xr:uid="{FE7EE12F-1BA0-4C2B-93E8-FC7D6DE39ACD}"/>
    <cellStyle name="Comma 4 2" xfId="81" xr:uid="{29F73003-5314-4354-88D7-9915D68C2064}"/>
    <cellStyle name="CSA Table Style" xfId="65" xr:uid="{2413E0E5-E077-44A9-A895-E78667CB1DD1}"/>
    <cellStyle name="Explanatory Text" xfId="20" builtinId="53" customBuiltin="1"/>
    <cellStyle name="field" xfId="61" xr:uid="{00000000-0005-0000-0000-000002000000}"/>
    <cellStyle name="field names" xfId="54" xr:uid="{7EF33EB7-516F-45F5-9A24-D0D337F4B82A}"/>
    <cellStyle name="footer" xfId="60" xr:uid="{B228F9E3-A30D-4976-B494-4A7CDB9C6E9D}"/>
    <cellStyle name="Good" xfId="10" builtinId="26" customBuiltin="1"/>
    <cellStyle name="Good 2" xfId="67" xr:uid="{B37F31D4-C58D-433B-BBFE-9CBEE4747B60}"/>
    <cellStyle name="heading" xfId="62" xr:uid="{00000000-0005-0000-0000-000005000000}"/>
    <cellStyle name="Heading 1" xfId="6" builtinId="16" customBuiltin="1"/>
    <cellStyle name="Heading 2" xfId="7" builtinId="17" customBuiltin="1"/>
    <cellStyle name="Heading 3" xfId="8" builtinId="18" customBuiltin="1"/>
    <cellStyle name="Heading 4" xfId="9" builtinId="19" customBuiltin="1"/>
    <cellStyle name="Hyperlink" xfId="1" builtinId="8"/>
    <cellStyle name="Input" xfId="13" builtinId="20" customBuiltin="1"/>
    <cellStyle name="Input 2" xfId="48" xr:uid="{FECDEFA4-2F25-4FB1-B268-895EDC45A7B6}"/>
    <cellStyle name="Linked Cell" xfId="16" builtinId="24" customBuiltin="1"/>
    <cellStyle name="Microsoft Excel found an error in the formula you entered. Do you want to accept the correction proposed below?_x000a__x000a_|_x000a__x000a_• To accept the correction, click Yes._x000a_• To close this message and correct the formula yourself, click No. 10 4" xfId="68" xr:uid="{54B0117D-C324-41F7-8F2D-D32FD35758BE}"/>
    <cellStyle name="Microsoft Excel found an error in the formula you entered. Do you want to accept the correction proposed below?_x000a__x000a_|_x000a__x000a_• To accept the correction, click Yes._x000a_• To close this message and correct the formula yourself, click No. 3" xfId="74" xr:uid="{FCADC8D5-5FF8-49D2-B952-9ED3D5D64307}"/>
    <cellStyle name="Neutral" xfId="12" builtinId="28" customBuiltin="1"/>
    <cellStyle name="Normal" xfId="0" builtinId="0"/>
    <cellStyle name="Normal 10" xfId="2" xr:uid="{173EA90F-D287-4441-8349-EDA1E3BCA25B}"/>
    <cellStyle name="Normal 10 11" xfId="69" xr:uid="{AA63B0B9-1365-427C-999B-D6525587AAEE}"/>
    <cellStyle name="Normal 122 2 2" xfId="72" xr:uid="{4922CD7B-6B09-4ADC-81D2-9D4D98A49795}"/>
    <cellStyle name="Normal 18" xfId="51" xr:uid="{EE573ECF-940C-46AF-B3F2-E94AE69B565C}"/>
    <cellStyle name="Normal 19" xfId="52" xr:uid="{98AB23DC-B389-499D-A652-123DBD64BC93}"/>
    <cellStyle name="Normal 2 2 3" xfId="49" xr:uid="{A2BA0B8A-668C-4AAB-AEA7-A7BE996D184B}"/>
    <cellStyle name="Normal 2 3 2 3" xfId="70" xr:uid="{6C415B8E-826B-4085-8D1F-E74648E27AED}"/>
    <cellStyle name="Normal 3" xfId="76" xr:uid="{BF2094D7-4A36-4BA5-A89E-4C2F2747227D}"/>
    <cellStyle name="Normal 4 2" xfId="50" xr:uid="{EA3631C7-1355-4C2E-865B-372AD5BCDCD8}"/>
    <cellStyle name="Normal 44" xfId="56" xr:uid="{E7804312-27D7-4699-9D01-BFCCF052D07C}"/>
    <cellStyle name="Normal 5" xfId="47" xr:uid="{F600AF1B-67B4-40FF-8C62-688CE74EA99A}"/>
    <cellStyle name="Normal 7 3 2" xfId="53" xr:uid="{60F14874-A76E-493C-836B-061863001A5A}"/>
    <cellStyle name="Normal_Attach15A ver 1.1" xfId="77" xr:uid="{E07AB5DD-DD01-4F51-89FB-C8F3F5440525}"/>
    <cellStyle name="Note" xfId="19" builtinId="10" customBuiltin="1"/>
    <cellStyle name="Note 2" xfId="73" xr:uid="{074DEC4F-5157-4407-8A7B-D017D02A0065}"/>
    <cellStyle name="Note 2 2 2 2 2" xfId="46" xr:uid="{C34285F5-53EA-404D-9D8C-8FA1EB15B9F8}"/>
    <cellStyle name="Output" xfId="14" builtinId="21" customBuiltin="1"/>
    <cellStyle name="Percent" xfId="4" builtinId="5"/>
    <cellStyle name="Percent 2" xfId="64" xr:uid="{00000000-0005-0000-0000-000044000000}"/>
    <cellStyle name="rowfield" xfId="57" xr:uid="{1C3C7B85-1C5D-4875-A22A-DAA42C3C2E75}"/>
    <cellStyle name="Style5 2" xfId="75" xr:uid="{0D1D377C-2B58-40F6-ACA4-37F67603DD5A}"/>
    <cellStyle name="Test" xfId="63" xr:uid="{00000000-0005-0000-0000-000008000000}"/>
    <cellStyle name="Title" xfId="5" builtinId="15" customBuiltin="1"/>
    <cellStyle name="Total" xfId="21" builtinId="25" customBuiltin="1"/>
    <cellStyle name="Warning Text" xfId="18" builtinId="11" customBuiltin="1"/>
  </cellStyles>
  <dxfs count="56">
    <dxf>
      <fill>
        <patternFill>
          <bgColor rgb="FFCC99FF"/>
        </patternFill>
      </fill>
    </dxf>
    <dxf>
      <fill>
        <patternFill>
          <bgColor rgb="FFCC99FF"/>
        </patternFill>
      </fill>
    </dxf>
    <dxf>
      <fill>
        <patternFill>
          <bgColor rgb="FFCC99FF"/>
        </patternFill>
      </fill>
    </dxf>
    <dxf>
      <fill>
        <patternFill>
          <bgColor rgb="FFCC99FF"/>
        </patternFill>
      </fill>
    </dxf>
    <dxf>
      <fill>
        <patternFill>
          <bgColor rgb="FFCC99FF"/>
        </patternFill>
      </fill>
    </dxf>
    <dxf>
      <fill>
        <patternFill>
          <bgColor rgb="FFCC99FF"/>
        </patternFill>
      </fill>
    </dxf>
    <dxf>
      <fill>
        <patternFill>
          <bgColor rgb="FFCC99FF"/>
        </patternFill>
      </fill>
    </dxf>
    <dxf>
      <fill>
        <patternFill>
          <bgColor rgb="FFCC99FF"/>
        </patternFill>
      </fill>
    </dxf>
    <dxf>
      <fill>
        <patternFill>
          <bgColor rgb="FFCC99FF"/>
        </patternFill>
      </fill>
    </dxf>
    <dxf>
      <fill>
        <patternFill>
          <bgColor rgb="FFCC99FF"/>
        </patternFill>
      </fill>
    </dxf>
    <dxf>
      <fill>
        <patternFill>
          <bgColor rgb="FFCC99FF"/>
        </patternFill>
      </fill>
    </dxf>
    <dxf>
      <fill>
        <patternFill>
          <bgColor rgb="FFCC99FF"/>
        </patternFill>
      </fill>
    </dxf>
    <dxf>
      <fill>
        <patternFill>
          <bgColor rgb="FFCC99FF"/>
        </patternFill>
      </fill>
    </dxf>
    <dxf>
      <fill>
        <patternFill>
          <bgColor rgb="FFCC99FF"/>
        </patternFill>
      </fill>
    </dxf>
    <dxf>
      <fill>
        <patternFill>
          <bgColor rgb="FFCC99FF"/>
        </patternFill>
      </fill>
    </dxf>
    <dxf>
      <fill>
        <patternFill>
          <bgColor rgb="FFCC99FF"/>
        </patternFill>
      </fill>
    </dxf>
    <dxf>
      <fill>
        <patternFill>
          <bgColor rgb="FFCC99FF"/>
        </patternFill>
      </fill>
    </dxf>
    <dxf>
      <fill>
        <patternFill>
          <bgColor rgb="FFCC99FF"/>
        </patternFill>
      </fill>
    </dxf>
    <dxf>
      <fill>
        <patternFill>
          <bgColor rgb="FFCC99FF"/>
        </patternFill>
      </fill>
    </dxf>
    <dxf>
      <fill>
        <patternFill>
          <bgColor rgb="FFCC99FF"/>
        </patternFill>
      </fill>
    </dxf>
    <dxf>
      <fill>
        <patternFill>
          <bgColor rgb="FFCC99FF"/>
        </patternFill>
      </fill>
    </dxf>
    <dxf>
      <fill>
        <patternFill>
          <bgColor rgb="FFCC99FF"/>
        </patternFill>
      </fill>
    </dxf>
    <dxf>
      <fill>
        <patternFill>
          <bgColor rgb="FFCC99FF"/>
        </patternFill>
      </fill>
    </dxf>
    <dxf>
      <fill>
        <patternFill>
          <bgColor rgb="FFCC99FF"/>
        </patternFill>
      </fill>
    </dxf>
    <dxf>
      <fill>
        <patternFill>
          <bgColor rgb="FFCC99FF"/>
        </patternFill>
      </fill>
    </dxf>
    <dxf>
      <fill>
        <patternFill>
          <bgColor rgb="FFCC99FF"/>
        </patternFill>
      </fill>
    </dxf>
    <dxf>
      <fill>
        <patternFill>
          <bgColor rgb="FFCC99FF"/>
        </patternFill>
      </fill>
    </dxf>
    <dxf>
      <fill>
        <patternFill>
          <bgColor rgb="FFCC99FF"/>
        </patternFill>
      </fill>
    </dxf>
    <dxf>
      <fill>
        <patternFill>
          <bgColor rgb="FFCC99FF"/>
        </patternFill>
      </fill>
    </dxf>
    <dxf>
      <fill>
        <patternFill>
          <bgColor rgb="FFCC99FF"/>
        </patternFill>
      </fill>
    </dxf>
    <dxf>
      <fill>
        <patternFill>
          <bgColor rgb="FFCC99FF"/>
        </patternFill>
      </fill>
    </dxf>
    <dxf>
      <fill>
        <patternFill>
          <bgColor rgb="FFCC99FF"/>
        </patternFill>
      </fill>
    </dxf>
    <dxf>
      <fill>
        <patternFill>
          <bgColor rgb="FFCC99FF"/>
        </patternFill>
      </fill>
    </dxf>
    <dxf>
      <fill>
        <patternFill>
          <bgColor rgb="FFCC99FF"/>
        </patternFill>
      </fill>
    </dxf>
    <dxf>
      <fill>
        <patternFill>
          <bgColor rgb="FFCC99FF"/>
        </patternFill>
      </fill>
    </dxf>
    <dxf>
      <fill>
        <patternFill>
          <bgColor rgb="FFCC99FF"/>
        </patternFill>
      </fill>
    </dxf>
    <dxf>
      <fill>
        <patternFill>
          <bgColor rgb="FFCC99FF"/>
        </patternFill>
      </fill>
    </dxf>
    <dxf>
      <fill>
        <patternFill>
          <bgColor rgb="FFCC99FF"/>
        </patternFill>
      </fill>
    </dxf>
    <dxf>
      <fill>
        <patternFill>
          <bgColor rgb="FFCC99FF"/>
        </patternFill>
      </fill>
    </dxf>
    <dxf>
      <fill>
        <patternFill>
          <bgColor rgb="FFCC99FF"/>
        </patternFill>
      </fill>
    </dxf>
    <dxf>
      <fill>
        <patternFill>
          <bgColor rgb="FFCC99FF"/>
        </patternFill>
      </fill>
    </dxf>
    <dxf>
      <fill>
        <patternFill>
          <bgColor rgb="FFCC99FF"/>
        </patternFill>
      </fill>
    </dxf>
    <dxf>
      <fill>
        <patternFill>
          <bgColor rgb="FFCC99FF"/>
        </patternFill>
      </fill>
    </dxf>
    <dxf>
      <fill>
        <patternFill>
          <bgColor rgb="FFCC99FF"/>
        </patternFill>
      </fill>
    </dxf>
    <dxf>
      <fill>
        <patternFill>
          <bgColor rgb="FFCC99FF"/>
        </patternFill>
      </fill>
    </dxf>
    <dxf>
      <fill>
        <patternFill>
          <bgColor rgb="FFCC99FF"/>
        </patternFill>
      </fill>
    </dxf>
    <dxf>
      <fill>
        <patternFill>
          <bgColor rgb="FFCC99FF"/>
        </patternFill>
      </fill>
    </dxf>
    <dxf>
      <fill>
        <patternFill>
          <bgColor rgb="FFCC99FF"/>
        </patternFill>
      </fill>
    </dxf>
    <dxf>
      <fill>
        <patternFill>
          <bgColor rgb="FFCC99FF"/>
        </patternFill>
      </fill>
    </dxf>
    <dxf>
      <fill>
        <patternFill>
          <bgColor rgb="FFCC99FF"/>
        </patternFill>
      </fill>
    </dxf>
    <dxf>
      <fill>
        <patternFill>
          <bgColor rgb="FFCC99FF"/>
        </patternFill>
      </fill>
    </dxf>
    <dxf>
      <fill>
        <patternFill>
          <bgColor rgb="FFCC99FF"/>
        </patternFill>
      </fill>
    </dxf>
    <dxf>
      <fill>
        <patternFill>
          <bgColor rgb="FFCC99FF"/>
        </patternFill>
      </fill>
    </dxf>
    <dxf>
      <fill>
        <patternFill>
          <bgColor rgb="FFCC99FF"/>
        </patternFill>
      </fill>
    </dxf>
    <dxf>
      <fill>
        <patternFill>
          <bgColor rgb="FFCC99FF"/>
        </patternFill>
      </fill>
    </dxf>
    <dxf>
      <fill>
        <patternFill>
          <bgColor rgb="FFCC99FF"/>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67786A-D9DB-459A-916F-EBD75190A41F}">
  <dimension ref="A1:E37"/>
  <sheetViews>
    <sheetView showGridLines="0" tabSelected="1" zoomScaleNormal="100" zoomScaleSheetLayoutView="115" workbookViewId="0">
      <selection activeCell="C13" sqref="C13"/>
    </sheetView>
  </sheetViews>
  <sheetFormatPr defaultRowHeight="15" x14ac:dyDescent="0.25"/>
  <cols>
    <col min="1" max="1" width="9.140625" style="187"/>
    <col min="2" max="2" width="15.5703125" style="4" customWidth="1"/>
    <col min="3" max="3" width="162.28515625" style="4" customWidth="1"/>
  </cols>
  <sheetData>
    <row r="1" spans="1:3" ht="20.25" x14ac:dyDescent="0.3">
      <c r="B1" s="3" t="s">
        <v>0</v>
      </c>
    </row>
    <row r="2" spans="1:3" ht="15.75" x14ac:dyDescent="0.25">
      <c r="B2" s="1"/>
      <c r="C2" s="5"/>
    </row>
    <row r="3" spans="1:3" ht="18.75" x14ac:dyDescent="0.3">
      <c r="B3" s="6" t="s">
        <v>1</v>
      </c>
      <c r="C3" s="5"/>
    </row>
    <row r="4" spans="1:3" s="199" customFormat="1" ht="24.95" customHeight="1" x14ac:dyDescent="0.25">
      <c r="B4" s="201" t="s">
        <v>41</v>
      </c>
    </row>
    <row r="5" spans="1:3" x14ac:dyDescent="0.25">
      <c r="A5" s="204"/>
      <c r="B5" s="205" t="s">
        <v>2</v>
      </c>
      <c r="C5" s="5" t="s">
        <v>3</v>
      </c>
    </row>
    <row r="6" spans="1:3" x14ac:dyDescent="0.25">
      <c r="A6" s="204"/>
      <c r="B6" s="205" t="s">
        <v>4</v>
      </c>
      <c r="C6" s="5" t="s">
        <v>5</v>
      </c>
    </row>
    <row r="7" spans="1:3" x14ac:dyDescent="0.25">
      <c r="A7" s="204"/>
      <c r="B7" s="205" t="s">
        <v>6</v>
      </c>
      <c r="C7" s="5" t="s">
        <v>7</v>
      </c>
    </row>
    <row r="8" spans="1:3" x14ac:dyDescent="0.25">
      <c r="A8" s="204"/>
      <c r="B8" s="205" t="s">
        <v>8</v>
      </c>
      <c r="C8" s="5" t="s">
        <v>9</v>
      </c>
    </row>
    <row r="9" spans="1:3" s="199" customFormat="1" ht="24.95" customHeight="1" x14ac:dyDescent="0.25">
      <c r="B9" s="201" t="s">
        <v>39</v>
      </c>
      <c r="C9" s="202"/>
    </row>
    <row r="10" spans="1:3" x14ac:dyDescent="0.25">
      <c r="A10" s="204"/>
      <c r="B10" s="205" t="s">
        <v>10</v>
      </c>
      <c r="C10" s="57" t="s">
        <v>11</v>
      </c>
    </row>
    <row r="11" spans="1:3" x14ac:dyDescent="0.25">
      <c r="A11" s="204"/>
      <c r="B11" s="205" t="s">
        <v>12</v>
      </c>
      <c r="C11" s="120" t="s">
        <v>13</v>
      </c>
    </row>
    <row r="12" spans="1:3" x14ac:dyDescent="0.25">
      <c r="A12" s="204"/>
      <c r="B12" s="205" t="s">
        <v>14</v>
      </c>
      <c r="C12" s="5" t="s">
        <v>15</v>
      </c>
    </row>
    <row r="13" spans="1:3" ht="14.25" customHeight="1" x14ac:dyDescent="0.25">
      <c r="B13" s="7"/>
      <c r="C13" s="5"/>
    </row>
    <row r="14" spans="1:3" ht="18.75" x14ac:dyDescent="0.3">
      <c r="B14" s="6" t="s">
        <v>42</v>
      </c>
      <c r="C14" s="5"/>
    </row>
    <row r="15" spans="1:3" s="199" customFormat="1" ht="24.95" customHeight="1" x14ac:dyDescent="0.25">
      <c r="B15" s="201" t="s">
        <v>269</v>
      </c>
    </row>
    <row r="16" spans="1:3" x14ac:dyDescent="0.25">
      <c r="A16" s="204"/>
      <c r="B16" s="205" t="s">
        <v>16</v>
      </c>
      <c r="C16" s="5" t="s">
        <v>17</v>
      </c>
    </row>
    <row r="17" spans="1:3" x14ac:dyDescent="0.25">
      <c r="A17" s="204"/>
      <c r="B17" s="205" t="s">
        <v>18</v>
      </c>
      <c r="C17" s="5" t="s">
        <v>19</v>
      </c>
    </row>
    <row r="18" spans="1:3" s="199" customFormat="1" ht="24.95" customHeight="1" x14ac:dyDescent="0.25">
      <c r="B18" s="200" t="s">
        <v>40</v>
      </c>
    </row>
    <row r="19" spans="1:3" x14ac:dyDescent="0.25">
      <c r="A19" s="204"/>
      <c r="B19" s="205" t="s">
        <v>20</v>
      </c>
      <c r="C19" s="5" t="s">
        <v>54</v>
      </c>
    </row>
    <row r="20" spans="1:3" x14ac:dyDescent="0.25">
      <c r="A20" s="204"/>
      <c r="B20" s="205" t="s">
        <v>21</v>
      </c>
      <c r="C20" s="5" t="s">
        <v>22</v>
      </c>
    </row>
    <row r="21" spans="1:3" x14ac:dyDescent="0.25">
      <c r="A21" s="203"/>
      <c r="B21" s="206" t="s">
        <v>23</v>
      </c>
      <c r="C21" s="75" t="s">
        <v>24</v>
      </c>
    </row>
    <row r="22" spans="1:3" x14ac:dyDescent="0.25">
      <c r="A22" s="204"/>
      <c r="B22" s="205" t="s">
        <v>25</v>
      </c>
      <c r="C22" s="5" t="s">
        <v>26</v>
      </c>
    </row>
    <row r="23" spans="1:3" s="199" customFormat="1" ht="24.95" customHeight="1" x14ac:dyDescent="0.25">
      <c r="B23" s="200" t="s">
        <v>43</v>
      </c>
    </row>
    <row r="24" spans="1:3" x14ac:dyDescent="0.25">
      <c r="A24" s="203"/>
      <c r="B24" s="206" t="s">
        <v>27</v>
      </c>
      <c r="C24" s="75" t="s">
        <v>28</v>
      </c>
    </row>
    <row r="25" spans="1:3" ht="15" customHeight="1" x14ac:dyDescent="0.25">
      <c r="A25" s="203"/>
      <c r="B25" s="206" t="s">
        <v>29</v>
      </c>
      <c r="C25" s="75" t="s">
        <v>30</v>
      </c>
    </row>
    <row r="26" spans="1:3" x14ac:dyDescent="0.25">
      <c r="B26" s="9"/>
      <c r="C26" s="5"/>
    </row>
    <row r="27" spans="1:3" ht="18.75" x14ac:dyDescent="0.3">
      <c r="B27" s="6" t="s">
        <v>56</v>
      </c>
      <c r="C27" s="5"/>
    </row>
    <row r="28" spans="1:3" s="199" customFormat="1" ht="24.95" customHeight="1" x14ac:dyDescent="0.25">
      <c r="B28" s="200" t="s">
        <v>44</v>
      </c>
    </row>
    <row r="29" spans="1:3" ht="14.25" customHeight="1" x14ac:dyDescent="0.25">
      <c r="A29" s="204"/>
      <c r="B29" s="205" t="s">
        <v>45</v>
      </c>
      <c r="C29" s="8" t="s">
        <v>46</v>
      </c>
    </row>
    <row r="30" spans="1:3" ht="14.25" customHeight="1" x14ac:dyDescent="0.25">
      <c r="A30" s="204"/>
      <c r="B30" s="205" t="s">
        <v>47</v>
      </c>
      <c r="C30" s="8" t="s">
        <v>48</v>
      </c>
    </row>
    <row r="31" spans="1:3" x14ac:dyDescent="0.25">
      <c r="A31" s="204"/>
      <c r="B31" s="205" t="s">
        <v>31</v>
      </c>
      <c r="C31" s="5" t="s">
        <v>32</v>
      </c>
    </row>
    <row r="32" spans="1:3" s="199" customFormat="1" ht="24.95" customHeight="1" x14ac:dyDescent="0.25">
      <c r="B32" s="200" t="s">
        <v>55</v>
      </c>
    </row>
    <row r="33" spans="1:5" x14ac:dyDescent="0.25">
      <c r="A33" s="204"/>
      <c r="B33" s="205" t="s">
        <v>33</v>
      </c>
      <c r="C33" s="57" t="s">
        <v>34</v>
      </c>
      <c r="D33" s="42"/>
    </row>
    <row r="34" spans="1:5" x14ac:dyDescent="0.25">
      <c r="A34" s="204"/>
      <c r="B34" s="205" t="s">
        <v>49</v>
      </c>
      <c r="C34" s="57" t="s">
        <v>51</v>
      </c>
      <c r="D34" s="41"/>
      <c r="E34" s="41"/>
    </row>
    <row r="35" spans="1:5" x14ac:dyDescent="0.25">
      <c r="A35" s="204"/>
      <c r="B35" s="205" t="s">
        <v>50</v>
      </c>
      <c r="C35" s="57" t="s">
        <v>52</v>
      </c>
      <c r="D35" s="41"/>
      <c r="E35" s="41"/>
    </row>
    <row r="36" spans="1:5" x14ac:dyDescent="0.25">
      <c r="A36" s="204"/>
      <c r="B36" s="205" t="s">
        <v>35</v>
      </c>
      <c r="C36" s="57" t="s">
        <v>36</v>
      </c>
      <c r="D36" s="41"/>
      <c r="E36" s="41"/>
    </row>
    <row r="37" spans="1:5" x14ac:dyDescent="0.25">
      <c r="A37" s="204"/>
      <c r="B37" s="205" t="s">
        <v>37</v>
      </c>
      <c r="C37" s="57" t="s">
        <v>38</v>
      </c>
      <c r="D37" s="41"/>
      <c r="E37" s="41"/>
    </row>
  </sheetData>
  <hyperlinks>
    <hyperlink ref="B5" location="'1.1.1'!A1" display="Measure 1.1.1" xr:uid="{3F995DC3-0335-41BD-BB8C-FF250910EA87}"/>
    <hyperlink ref="B6" location="'1.1.2'!A1" display="Measure 1.1.2" xr:uid="{FADB55DD-BAA7-47CD-A701-49312AAF5819}"/>
    <hyperlink ref="B7" location="'1.1.3'!A1" display="Measure 1.1.3" xr:uid="{65843613-0D94-44B2-8442-A8093D421273}"/>
    <hyperlink ref="B8" location="'1.1.4'!A1" display="Measure 1.1.4" xr:uid="{6B305D6B-D7A3-4422-99B4-8D260A0EB784}"/>
    <hyperlink ref="B10" location="'1.2.1'!A1" display="Measure 1.2.1" xr:uid="{8FE8AABB-9C25-4ED9-92CD-59E45B6D7740}"/>
    <hyperlink ref="B12" location="'1.2.3'!A1" display="Measure 1.2.3" xr:uid="{23FE2565-D944-4133-B89B-087BC7060E97}"/>
    <hyperlink ref="B16" location="'2.1.1'!A1" display="Measure 2.1.1" xr:uid="{EB79555A-5EF9-4382-A33E-0023F152F6D9}"/>
    <hyperlink ref="B17" location="'2.1.2'!A1" display="Measure 2.1.2" xr:uid="{7C828938-6800-4DF6-9E13-D29BAB0DC217}"/>
    <hyperlink ref="B19" location="'2.2.1'!A1" display="Measure 2.2.1" xr:uid="{D4390585-9CE6-478B-8EBD-511AB28366A2}"/>
    <hyperlink ref="B36" location="'3.2.4'!A1" display="Measure 3.2.4" xr:uid="{8CB32537-68D5-40AA-BF48-8413A7730EAE}"/>
    <hyperlink ref="B31" location="'3.1.3'!A1" display="Measure 3.1.3" xr:uid="{63C0DF44-EBEB-4C28-961B-B5E697F07E1E}"/>
    <hyperlink ref="B33" location="'3.2.1'!A1" display="Measure 3.2.1" xr:uid="{BCE777EB-63C8-4454-8BB8-A0564DDD0136}"/>
    <hyperlink ref="B11" location="'1.2.2'!A1" display="Measure 1.2.2" xr:uid="{88F14447-6986-4A97-81B3-5F4EF04D6D1D}"/>
    <hyperlink ref="B20" location="'2.2.2'!A1" display="Measure 2.2.2" xr:uid="{45B92E69-B452-44BD-BEBE-E42C29D01450}"/>
    <hyperlink ref="B21" location="'2.2.3'!A1" display="Measure 2.2.3" xr:uid="{80C2E7CD-A529-49EA-AC82-C39E081E9A85}"/>
    <hyperlink ref="B22" location="'2.2.4'!A1" display="Measure 2.2.4" xr:uid="{AC64517C-4B81-4BA8-B94E-A49BAF242C21}"/>
    <hyperlink ref="B24" location="'2.3.1'!A1" display="Measure 2.3.1" xr:uid="{47EBDD7F-2691-4227-AB74-3B6604AD2A0E}"/>
    <hyperlink ref="B25" location="'2.3.2'!A1" display="Measure 2.3.2" xr:uid="{9F4323CE-A0A4-4E3D-8B49-0255F35E4C73}"/>
    <hyperlink ref="B29" location="'3.1.1'!A1" display="Measure 3.1.1" xr:uid="{E41590A3-C9BF-495D-9603-D3A9EF99CB5B}"/>
    <hyperlink ref="B30" location="'3.1.2'!A1" display="Measure 3.1.2" xr:uid="{098E51B4-B832-47D3-BB1C-D75F540F8D15}"/>
    <hyperlink ref="B37" location="'3.2.5'!A1" display="Measure 3.2.5" xr:uid="{B3CB3700-B6AE-486A-86FF-A90EB39586A3}"/>
    <hyperlink ref="B35" location="'3.2.3'!A1" display="Measure 3.2.3" xr:uid="{79DDC3DD-8D5D-4744-9CC6-8FE687145A0A}"/>
    <hyperlink ref="B34" location="'3.2.2'!A1" display="Measure 3.2.2" xr:uid="{62B18C71-4BAA-4F6F-B30D-E8E234625475}"/>
  </hyperlinks>
  <pageMargins left="0.7" right="0.7" top="0.75" bottom="0.75" header="0.3" footer="0.3"/>
  <pageSetup paperSize="9" scale="68" orientation="landscape" r:id="rId1"/>
  <headerFooter>
    <oddFooter>&amp;L&amp;1#&amp;"Arial"&amp;11&amp;KA80000PROTECTED: CABINET-IN-CONFIDENCE</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8658EF-787D-4A70-A9AC-08F26773F118}">
  <dimension ref="A1:N17"/>
  <sheetViews>
    <sheetView showGridLines="0" zoomScaleNormal="100" workbookViewId="0">
      <selection activeCell="C50" sqref="C50"/>
    </sheetView>
  </sheetViews>
  <sheetFormatPr defaultRowHeight="15" x14ac:dyDescent="0.25"/>
  <cols>
    <col min="3" max="3" width="11.7109375" bestFit="1" customWidth="1"/>
    <col min="4" max="4" width="16.85546875" customWidth="1"/>
    <col min="5" max="5" width="15.5703125" customWidth="1"/>
  </cols>
  <sheetData>
    <row r="1" spans="1:10" x14ac:dyDescent="0.25">
      <c r="A1" s="2" t="s">
        <v>53</v>
      </c>
      <c r="B1" s="13" t="s">
        <v>233</v>
      </c>
      <c r="C1" s="11"/>
      <c r="D1" s="11"/>
      <c r="E1" s="11"/>
      <c r="F1" s="11"/>
      <c r="J1" s="2"/>
    </row>
    <row r="2" spans="1:10" ht="24.75" x14ac:dyDescent="0.25">
      <c r="B2" s="53" t="s">
        <v>57</v>
      </c>
      <c r="C2" s="53" t="s">
        <v>92</v>
      </c>
      <c r="D2" s="53" t="s">
        <v>291</v>
      </c>
      <c r="E2" s="53" t="s">
        <v>246</v>
      </c>
      <c r="F2" s="53" t="s">
        <v>100</v>
      </c>
    </row>
    <row r="3" spans="1:10" x14ac:dyDescent="0.25">
      <c r="B3" s="54" t="s">
        <v>132</v>
      </c>
      <c r="C3" s="154">
        <v>152</v>
      </c>
      <c r="D3" s="157">
        <v>3864</v>
      </c>
      <c r="E3" s="154" t="s">
        <v>91</v>
      </c>
      <c r="F3" s="157">
        <v>4016</v>
      </c>
    </row>
    <row r="4" spans="1:10" x14ac:dyDescent="0.25">
      <c r="B4" s="54" t="s">
        <v>133</v>
      </c>
      <c r="C4" s="154">
        <v>338</v>
      </c>
      <c r="D4" s="157">
        <v>4729</v>
      </c>
      <c r="E4" s="154" t="s">
        <v>91</v>
      </c>
      <c r="F4" s="157">
        <v>5067</v>
      </c>
    </row>
    <row r="5" spans="1:10" x14ac:dyDescent="0.25">
      <c r="B5" s="54" t="s">
        <v>134</v>
      </c>
      <c r="C5" s="154">
        <v>362</v>
      </c>
      <c r="D5" s="157">
        <v>2483</v>
      </c>
      <c r="E5" s="157">
        <v>2131</v>
      </c>
      <c r="F5" s="157">
        <v>4976</v>
      </c>
    </row>
    <row r="6" spans="1:10" x14ac:dyDescent="0.25">
      <c r="B6" s="54" t="s">
        <v>135</v>
      </c>
      <c r="C6" s="154" t="s">
        <v>91</v>
      </c>
      <c r="D6" s="154" t="s">
        <v>91</v>
      </c>
      <c r="E6" s="154" t="s">
        <v>91</v>
      </c>
      <c r="F6" s="154" t="s">
        <v>91</v>
      </c>
    </row>
    <row r="7" spans="1:10" x14ac:dyDescent="0.25">
      <c r="B7" s="54" t="s">
        <v>136</v>
      </c>
      <c r="C7" s="154">
        <v>314</v>
      </c>
      <c r="D7" s="157">
        <v>5468</v>
      </c>
      <c r="E7" s="154">
        <v>36</v>
      </c>
      <c r="F7" s="157">
        <v>5818</v>
      </c>
    </row>
    <row r="8" spans="1:10" x14ac:dyDescent="0.25">
      <c r="B8" s="54" t="s">
        <v>109</v>
      </c>
      <c r="C8" s="154">
        <v>302</v>
      </c>
      <c r="D8" s="157">
        <v>5639</v>
      </c>
      <c r="E8" s="154" t="s">
        <v>91</v>
      </c>
      <c r="F8" s="157">
        <v>5941</v>
      </c>
    </row>
    <row r="9" spans="1:10" x14ac:dyDescent="0.25">
      <c r="B9" s="54" t="s">
        <v>137</v>
      </c>
      <c r="C9" s="154">
        <v>311</v>
      </c>
      <c r="D9" s="157">
        <v>5007</v>
      </c>
      <c r="E9" s="154" t="s">
        <v>91</v>
      </c>
      <c r="F9" s="157">
        <v>5318</v>
      </c>
    </row>
    <row r="10" spans="1:10" x14ac:dyDescent="0.25">
      <c r="B10" s="54" t="s">
        <v>138</v>
      </c>
      <c r="C10" s="154">
        <v>471</v>
      </c>
      <c r="D10" s="157">
        <v>7144</v>
      </c>
      <c r="E10" s="154" t="s">
        <v>91</v>
      </c>
      <c r="F10" s="157">
        <v>7615</v>
      </c>
    </row>
    <row r="11" spans="1:10" x14ac:dyDescent="0.25">
      <c r="B11" s="54" t="s">
        <v>139</v>
      </c>
      <c r="C11" s="154">
        <v>596</v>
      </c>
      <c r="D11" s="157">
        <v>8788</v>
      </c>
      <c r="E11" s="154" t="s">
        <v>91</v>
      </c>
      <c r="F11" s="157">
        <v>9384</v>
      </c>
    </row>
    <row r="12" spans="1:10" x14ac:dyDescent="0.25">
      <c r="B12" s="54" t="s">
        <v>140</v>
      </c>
      <c r="C12" s="154">
        <v>625</v>
      </c>
      <c r="D12" s="157">
        <v>10265</v>
      </c>
      <c r="E12" s="154" t="s">
        <v>91</v>
      </c>
      <c r="F12" s="157">
        <v>10890</v>
      </c>
    </row>
    <row r="13" spans="1:10" x14ac:dyDescent="0.25">
      <c r="B13" s="52" t="s">
        <v>141</v>
      </c>
      <c r="C13" s="158">
        <v>933</v>
      </c>
      <c r="D13" s="159">
        <v>9917</v>
      </c>
      <c r="E13" s="158">
        <v>26</v>
      </c>
      <c r="F13" s="159">
        <v>10876</v>
      </c>
    </row>
    <row r="14" spans="1:10" x14ac:dyDescent="0.25">
      <c r="B14" s="28" t="s">
        <v>101</v>
      </c>
      <c r="C14" s="10"/>
      <c r="D14" s="10"/>
      <c r="E14" s="10"/>
      <c r="F14" s="10"/>
    </row>
    <row r="15" spans="1:10" x14ac:dyDescent="0.25">
      <c r="B15" s="28" t="s">
        <v>143</v>
      </c>
      <c r="C15" s="10"/>
      <c r="D15" s="10"/>
      <c r="E15" s="10"/>
      <c r="F15" s="10"/>
    </row>
    <row r="16" spans="1:10" x14ac:dyDescent="0.25">
      <c r="B16" s="28" t="s">
        <v>231</v>
      </c>
      <c r="C16" s="10"/>
      <c r="D16" s="10"/>
      <c r="E16" s="10"/>
      <c r="F16" s="10"/>
    </row>
    <row r="17" spans="2:14" ht="15" customHeight="1" x14ac:dyDescent="0.25">
      <c r="B17" s="28" t="s">
        <v>292</v>
      </c>
      <c r="C17" s="28"/>
      <c r="D17" s="28"/>
      <c r="E17" s="28"/>
      <c r="F17" s="28"/>
      <c r="G17" s="28"/>
      <c r="H17" s="28"/>
      <c r="I17" s="28"/>
      <c r="J17" s="28"/>
      <c r="K17" s="28"/>
      <c r="L17" s="28"/>
      <c r="M17" s="28"/>
      <c r="N17" s="28"/>
    </row>
  </sheetData>
  <hyperlinks>
    <hyperlink ref="A1" location="Index!A1" display="Index" xr:uid="{E9E4A36A-959D-4F03-9614-35AAEE3E6D04}"/>
  </hyperlinks>
  <pageMargins left="0.7" right="0.7" top="0.75" bottom="0.75" header="0.3" footer="0.3"/>
  <pageSetup paperSize="9" scale="88" orientation="landscape" r:id="rId1"/>
  <headerFooter>
    <oddFooter>&amp;L&amp;1#&amp;"Arial"&amp;11&amp;KA80000PROTECTED: CABINET-IN-CONFIDENCE</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98F778-BCA3-49F3-9AA8-AE14DB452B5F}">
  <sheetPr>
    <pageSetUpPr fitToPage="1"/>
  </sheetPr>
  <dimension ref="A1:V32"/>
  <sheetViews>
    <sheetView showGridLines="0" zoomScaleNormal="100" zoomScaleSheetLayoutView="100" workbookViewId="0">
      <selection activeCell="C50" sqref="C50"/>
    </sheetView>
  </sheetViews>
  <sheetFormatPr defaultRowHeight="15" x14ac:dyDescent="0.25"/>
  <cols>
    <col min="3" max="3" width="18.140625" customWidth="1"/>
    <col min="4" max="4" width="15.28515625" customWidth="1"/>
    <col min="5" max="5" width="17.140625" customWidth="1"/>
    <col min="6" max="6" width="16.85546875" customWidth="1"/>
    <col min="7" max="8" width="12.140625" customWidth="1"/>
    <col min="9" max="9" width="18.5703125" customWidth="1"/>
    <col min="10" max="10" width="29.140625" customWidth="1"/>
  </cols>
  <sheetData>
    <row r="1" spans="1:14" x14ac:dyDescent="0.25">
      <c r="A1" s="2" t="s">
        <v>53</v>
      </c>
      <c r="B1" s="151" t="s">
        <v>293</v>
      </c>
      <c r="C1" s="35"/>
      <c r="D1" s="35"/>
      <c r="E1" s="35"/>
      <c r="F1" s="36"/>
      <c r="G1" s="36"/>
      <c r="H1" s="37"/>
      <c r="I1" s="38"/>
      <c r="J1" s="12"/>
    </row>
    <row r="2" spans="1:14" ht="60" x14ac:dyDescent="0.25">
      <c r="B2" s="143" t="s">
        <v>57</v>
      </c>
      <c r="C2" s="143" t="s">
        <v>194</v>
      </c>
      <c r="D2" s="143" t="s">
        <v>294</v>
      </c>
      <c r="E2" s="143" t="s">
        <v>195</v>
      </c>
      <c r="F2" s="143" t="s">
        <v>196</v>
      </c>
      <c r="G2" s="143" t="s">
        <v>295</v>
      </c>
      <c r="H2" s="143" t="s">
        <v>296</v>
      </c>
      <c r="I2" s="143" t="s">
        <v>200</v>
      </c>
      <c r="J2" s="144" t="s">
        <v>201</v>
      </c>
    </row>
    <row r="3" spans="1:14" x14ac:dyDescent="0.25">
      <c r="B3" s="54" t="s">
        <v>133</v>
      </c>
      <c r="C3" s="149">
        <v>181</v>
      </c>
      <c r="D3" s="149">
        <v>162</v>
      </c>
      <c r="E3" s="149">
        <v>75</v>
      </c>
      <c r="F3" s="149">
        <v>13</v>
      </c>
      <c r="G3" s="149">
        <v>233</v>
      </c>
      <c r="H3" s="149">
        <v>60</v>
      </c>
      <c r="I3" s="149">
        <v>10</v>
      </c>
      <c r="J3" s="178">
        <f>SUM(C3:F3)</f>
        <v>431</v>
      </c>
    </row>
    <row r="4" spans="1:14" x14ac:dyDescent="0.25">
      <c r="B4" s="54" t="s">
        <v>134</v>
      </c>
      <c r="C4" s="149">
        <v>209</v>
      </c>
      <c r="D4" s="149">
        <v>214</v>
      </c>
      <c r="E4" s="149">
        <v>47</v>
      </c>
      <c r="F4" s="149">
        <v>5</v>
      </c>
      <c r="G4" s="149">
        <v>302</v>
      </c>
      <c r="H4" s="149">
        <v>37</v>
      </c>
      <c r="I4" s="149">
        <v>2</v>
      </c>
      <c r="J4" s="178">
        <f t="shared" ref="J4:J12" si="0">SUM(C4:F4)</f>
        <v>475</v>
      </c>
      <c r="K4" s="91"/>
      <c r="L4" s="91"/>
      <c r="M4" s="91"/>
      <c r="N4" s="91"/>
    </row>
    <row r="5" spans="1:14" x14ac:dyDescent="0.25">
      <c r="B5" s="54" t="s">
        <v>135</v>
      </c>
      <c r="C5" s="149">
        <v>216</v>
      </c>
      <c r="D5" s="149">
        <v>231</v>
      </c>
      <c r="E5" s="149">
        <v>47</v>
      </c>
      <c r="F5" s="149">
        <v>10</v>
      </c>
      <c r="G5" s="149">
        <v>324</v>
      </c>
      <c r="H5" s="149">
        <v>49</v>
      </c>
      <c r="I5" s="149">
        <v>0</v>
      </c>
      <c r="J5" s="178">
        <f t="shared" si="0"/>
        <v>504</v>
      </c>
    </row>
    <row r="6" spans="1:14" x14ac:dyDescent="0.25">
      <c r="B6" s="54" t="s">
        <v>136</v>
      </c>
      <c r="C6" s="149">
        <v>275</v>
      </c>
      <c r="D6" s="149">
        <v>238</v>
      </c>
      <c r="E6" s="149">
        <v>54</v>
      </c>
      <c r="F6" s="149">
        <v>11</v>
      </c>
      <c r="G6" s="149">
        <v>373</v>
      </c>
      <c r="H6" s="149">
        <v>76</v>
      </c>
      <c r="I6" s="149">
        <v>1</v>
      </c>
      <c r="J6" s="178">
        <f t="shared" si="0"/>
        <v>578</v>
      </c>
    </row>
    <row r="7" spans="1:14" x14ac:dyDescent="0.25">
      <c r="B7" s="54" t="s">
        <v>109</v>
      </c>
      <c r="C7" s="149">
        <v>327</v>
      </c>
      <c r="D7" s="149">
        <v>174</v>
      </c>
      <c r="E7" s="149">
        <v>48</v>
      </c>
      <c r="F7" s="149">
        <v>11</v>
      </c>
      <c r="G7" s="149">
        <v>319</v>
      </c>
      <c r="H7" s="149">
        <v>40</v>
      </c>
      <c r="I7" s="149">
        <v>3</v>
      </c>
      <c r="J7" s="178">
        <f t="shared" si="0"/>
        <v>560</v>
      </c>
    </row>
    <row r="8" spans="1:14" x14ac:dyDescent="0.25">
      <c r="B8" s="54" t="s">
        <v>137</v>
      </c>
      <c r="C8" s="149">
        <v>371</v>
      </c>
      <c r="D8" s="149">
        <v>245</v>
      </c>
      <c r="E8" s="149">
        <v>54</v>
      </c>
      <c r="F8" s="149">
        <v>11</v>
      </c>
      <c r="G8" s="149">
        <v>301</v>
      </c>
      <c r="H8" s="149">
        <v>36</v>
      </c>
      <c r="I8" s="149">
        <v>290</v>
      </c>
      <c r="J8" s="178">
        <f t="shared" si="0"/>
        <v>681</v>
      </c>
    </row>
    <row r="9" spans="1:14" x14ac:dyDescent="0.25">
      <c r="B9" s="54" t="s">
        <v>138</v>
      </c>
      <c r="C9" s="149">
        <v>482</v>
      </c>
      <c r="D9" s="149">
        <v>301</v>
      </c>
      <c r="E9" s="149">
        <v>61</v>
      </c>
      <c r="F9" s="149">
        <v>12</v>
      </c>
      <c r="G9" s="149">
        <v>298</v>
      </c>
      <c r="H9" s="149">
        <v>39</v>
      </c>
      <c r="I9" s="149">
        <v>318</v>
      </c>
      <c r="J9" s="178">
        <f t="shared" si="0"/>
        <v>856</v>
      </c>
    </row>
    <row r="10" spans="1:14" x14ac:dyDescent="0.25">
      <c r="B10" s="54" t="s">
        <v>139</v>
      </c>
      <c r="C10" s="149">
        <v>615</v>
      </c>
      <c r="D10" s="149">
        <v>406</v>
      </c>
      <c r="E10" s="149">
        <v>58</v>
      </c>
      <c r="F10" s="149">
        <v>14</v>
      </c>
      <c r="G10" s="149">
        <v>318</v>
      </c>
      <c r="H10" s="149">
        <v>51</v>
      </c>
      <c r="I10" s="149">
        <v>414</v>
      </c>
      <c r="J10" s="178">
        <f t="shared" si="0"/>
        <v>1093</v>
      </c>
    </row>
    <row r="11" spans="1:14" x14ac:dyDescent="0.25">
      <c r="B11" s="54" t="s">
        <v>140</v>
      </c>
      <c r="C11" s="149">
        <v>757</v>
      </c>
      <c r="D11" s="149">
        <v>494</v>
      </c>
      <c r="E11" s="149">
        <v>65</v>
      </c>
      <c r="F11" s="149">
        <v>10</v>
      </c>
      <c r="G11" s="149">
        <v>332</v>
      </c>
      <c r="H11" s="149">
        <v>45</v>
      </c>
      <c r="I11" s="149">
        <v>388</v>
      </c>
      <c r="J11" s="178">
        <f t="shared" si="0"/>
        <v>1326</v>
      </c>
    </row>
    <row r="12" spans="1:14" x14ac:dyDescent="0.25">
      <c r="B12" s="52" t="s">
        <v>141</v>
      </c>
      <c r="C12" s="150">
        <v>734</v>
      </c>
      <c r="D12" s="150">
        <v>535</v>
      </c>
      <c r="E12" s="150">
        <v>58</v>
      </c>
      <c r="F12" s="150">
        <v>16</v>
      </c>
      <c r="G12" s="150">
        <v>311</v>
      </c>
      <c r="H12" s="150">
        <v>48</v>
      </c>
      <c r="I12" s="150">
        <v>273</v>
      </c>
      <c r="J12" s="179">
        <f t="shared" si="0"/>
        <v>1343</v>
      </c>
    </row>
    <row r="13" spans="1:14" x14ac:dyDescent="0.25">
      <c r="B13" s="85"/>
      <c r="C13" s="86"/>
      <c r="D13" s="42"/>
      <c r="E13" s="42"/>
      <c r="F13" s="87"/>
      <c r="G13" s="87"/>
      <c r="H13" s="88"/>
      <c r="I13" s="87"/>
    </row>
    <row r="14" spans="1:14" x14ac:dyDescent="0.25">
      <c r="B14" s="151" t="s">
        <v>297</v>
      </c>
      <c r="C14" s="92"/>
      <c r="D14" s="12"/>
      <c r="E14" s="12"/>
      <c r="F14" s="93"/>
      <c r="G14" s="94"/>
      <c r="H14" s="94"/>
      <c r="I14" s="94"/>
      <c r="J14" s="43"/>
    </row>
    <row r="15" spans="1:14" ht="96" x14ac:dyDescent="0.25">
      <c r="B15" s="143" t="s">
        <v>57</v>
      </c>
      <c r="C15" s="143" t="s">
        <v>197</v>
      </c>
      <c r="D15" s="143" t="s">
        <v>298</v>
      </c>
      <c r="E15" s="143" t="s">
        <v>198</v>
      </c>
      <c r="F15" s="143" t="s">
        <v>199</v>
      </c>
      <c r="G15" s="143" t="s">
        <v>299</v>
      </c>
      <c r="H15" s="143" t="s">
        <v>300</v>
      </c>
      <c r="I15" s="144" t="s">
        <v>202</v>
      </c>
      <c r="J15" s="43"/>
    </row>
    <row r="16" spans="1:14" x14ac:dyDescent="0.25">
      <c r="B16" s="54" t="s">
        <v>133</v>
      </c>
      <c r="C16" s="145">
        <v>25</v>
      </c>
      <c r="D16" s="145">
        <v>22.375690607734807</v>
      </c>
      <c r="E16" s="145">
        <v>10.359116022099448</v>
      </c>
      <c r="F16" s="145">
        <v>1.7955801104972375</v>
      </c>
      <c r="G16" s="145">
        <v>32.182320441988949</v>
      </c>
      <c r="H16" s="145">
        <v>8.2872928176795568</v>
      </c>
      <c r="I16" s="146">
        <f>SUM(C16:F16)</f>
        <v>59.530386740331501</v>
      </c>
    </row>
    <row r="17" spans="2:22" x14ac:dyDescent="0.25">
      <c r="B17" s="54" t="s">
        <v>134</v>
      </c>
      <c r="C17" s="145">
        <v>25.675675675675674</v>
      </c>
      <c r="D17" s="145">
        <v>26.289926289926292</v>
      </c>
      <c r="E17" s="145">
        <v>5.7739557739557741</v>
      </c>
      <c r="F17" s="145">
        <v>0.61425061425061422</v>
      </c>
      <c r="G17" s="145">
        <v>37.100737100737099</v>
      </c>
      <c r="H17" s="145">
        <v>4.5454545454545459</v>
      </c>
      <c r="I17" s="146">
        <f t="shared" ref="I17:I25" si="1">SUM(C17:F17)</f>
        <v>58.353808353808354</v>
      </c>
    </row>
    <row r="18" spans="2:22" x14ac:dyDescent="0.25">
      <c r="B18" s="54" t="s">
        <v>135</v>
      </c>
      <c r="C18" s="145">
        <v>24.629418472063854</v>
      </c>
      <c r="D18" s="145">
        <v>26.339794754846068</v>
      </c>
      <c r="E18" s="145">
        <v>5.3591790193842641</v>
      </c>
      <c r="F18" s="145">
        <v>1.1402508551881414</v>
      </c>
      <c r="G18" s="145">
        <v>36.944127708095778</v>
      </c>
      <c r="H18" s="145">
        <v>5.5872291904218923</v>
      </c>
      <c r="I18" s="146">
        <f t="shared" si="1"/>
        <v>57.468643101482328</v>
      </c>
    </row>
    <row r="19" spans="2:22" x14ac:dyDescent="0.25">
      <c r="B19" s="54" t="s">
        <v>136</v>
      </c>
      <c r="C19" s="145">
        <v>26.777020447906523</v>
      </c>
      <c r="D19" s="145">
        <v>23.174294060370009</v>
      </c>
      <c r="E19" s="145">
        <v>5.2580331061343726</v>
      </c>
      <c r="F19" s="145">
        <v>1.071080817916261</v>
      </c>
      <c r="G19" s="145">
        <v>36.319376825705938</v>
      </c>
      <c r="H19" s="145">
        <v>7.4001947419668941</v>
      </c>
      <c r="I19" s="146">
        <f t="shared" si="1"/>
        <v>56.280428432327163</v>
      </c>
    </row>
    <row r="20" spans="2:22" x14ac:dyDescent="0.25">
      <c r="B20" s="54" t="s">
        <v>109</v>
      </c>
      <c r="C20" s="145">
        <v>35.582154515778022</v>
      </c>
      <c r="D20" s="145">
        <v>18.933623503808487</v>
      </c>
      <c r="E20" s="145">
        <v>5.2230685527747553</v>
      </c>
      <c r="F20" s="145">
        <v>1.1969532100108813</v>
      </c>
      <c r="G20" s="145">
        <v>34.711643090315562</v>
      </c>
      <c r="H20" s="145">
        <v>4.3525571273122958</v>
      </c>
      <c r="I20" s="146">
        <f t="shared" si="1"/>
        <v>60.935799782372143</v>
      </c>
    </row>
    <row r="21" spans="2:22" x14ac:dyDescent="0.25">
      <c r="B21" s="54" t="s">
        <v>137</v>
      </c>
      <c r="C21" s="145">
        <v>36.444007858546165</v>
      </c>
      <c r="D21" s="145">
        <v>24.06679764243615</v>
      </c>
      <c r="E21" s="145">
        <v>5.3045186640471513</v>
      </c>
      <c r="F21" s="145">
        <v>1.080550098231827</v>
      </c>
      <c r="G21" s="145">
        <v>29.56777996070727</v>
      </c>
      <c r="H21" s="145">
        <v>3.5363457760314341</v>
      </c>
      <c r="I21" s="146">
        <f t="shared" si="1"/>
        <v>66.895874263261291</v>
      </c>
    </row>
    <row r="22" spans="2:22" x14ac:dyDescent="0.25">
      <c r="B22" s="54" t="s">
        <v>138</v>
      </c>
      <c r="C22" s="145">
        <v>40.402347024308469</v>
      </c>
      <c r="D22" s="145">
        <v>25.230511316010055</v>
      </c>
      <c r="E22" s="145">
        <v>5.1131601005867564</v>
      </c>
      <c r="F22" s="145">
        <v>1.0058675607711651</v>
      </c>
      <c r="G22" s="145">
        <v>24.979044425817268</v>
      </c>
      <c r="H22" s="145">
        <v>3.2690695725062868</v>
      </c>
      <c r="I22" s="146">
        <f t="shared" si="1"/>
        <v>71.751886001676439</v>
      </c>
    </row>
    <row r="23" spans="2:22" x14ac:dyDescent="0.25">
      <c r="B23" s="54" t="s">
        <v>139</v>
      </c>
      <c r="C23" s="145">
        <v>42.065663474692201</v>
      </c>
      <c r="D23" s="145">
        <v>27.770177838577293</v>
      </c>
      <c r="E23" s="145">
        <v>3.9671682626538987</v>
      </c>
      <c r="F23" s="145">
        <v>0.95759233926128595</v>
      </c>
      <c r="G23" s="145">
        <v>21.751025991792066</v>
      </c>
      <c r="H23" s="145">
        <v>3.4883720930232558</v>
      </c>
      <c r="I23" s="146">
        <f t="shared" si="1"/>
        <v>74.760601915184679</v>
      </c>
    </row>
    <row r="24" spans="2:22" x14ac:dyDescent="0.25">
      <c r="B24" s="54" t="s">
        <v>140</v>
      </c>
      <c r="C24" s="145">
        <v>44.450968878449792</v>
      </c>
      <c r="D24" s="145">
        <v>29.007633587786259</v>
      </c>
      <c r="E24" s="145">
        <v>3.8167938931297711</v>
      </c>
      <c r="F24" s="145">
        <v>0.58719906048150317</v>
      </c>
      <c r="G24" s="145">
        <v>19.495008807985908</v>
      </c>
      <c r="H24" s="145">
        <v>2.6423957721667644</v>
      </c>
      <c r="I24" s="146">
        <f t="shared" si="1"/>
        <v>77.862595419847324</v>
      </c>
    </row>
    <row r="25" spans="2:22" x14ac:dyDescent="0.25">
      <c r="B25" s="52" t="s">
        <v>141</v>
      </c>
      <c r="C25" s="147">
        <v>43.125734430082261</v>
      </c>
      <c r="D25" s="147">
        <v>31.433607520564046</v>
      </c>
      <c r="E25" s="147">
        <v>3.4077555816686247</v>
      </c>
      <c r="F25" s="147">
        <v>0.9</v>
      </c>
      <c r="G25" s="147">
        <v>18.272620446533491</v>
      </c>
      <c r="H25" s="147">
        <v>2.82021151586369</v>
      </c>
      <c r="I25" s="148">
        <f t="shared" si="1"/>
        <v>78.867097532314943</v>
      </c>
    </row>
    <row r="26" spans="2:22" x14ac:dyDescent="0.25">
      <c r="B26" s="26" t="s">
        <v>301</v>
      </c>
      <c r="C26" s="88"/>
      <c r="D26" s="42"/>
      <c r="E26" s="42"/>
      <c r="F26" s="42"/>
      <c r="G26" s="42"/>
      <c r="H26" s="42"/>
      <c r="I26" s="42"/>
    </row>
    <row r="27" spans="2:22" x14ac:dyDescent="0.25">
      <c r="B27" s="26" t="s">
        <v>142</v>
      </c>
      <c r="C27" s="89"/>
      <c r="D27" s="42"/>
      <c r="E27" s="42"/>
      <c r="F27" s="42"/>
      <c r="G27" s="42"/>
      <c r="H27" s="42"/>
      <c r="I27" s="42"/>
    </row>
    <row r="28" spans="2:22" x14ac:dyDescent="0.25">
      <c r="B28" s="26" t="s">
        <v>145</v>
      </c>
      <c r="C28" s="89"/>
      <c r="D28" s="42"/>
      <c r="E28" s="42"/>
      <c r="F28" s="42"/>
      <c r="G28" s="42"/>
      <c r="H28" s="42"/>
      <c r="I28" s="42"/>
    </row>
    <row r="29" spans="2:22" x14ac:dyDescent="0.25">
      <c r="B29" s="26" t="s">
        <v>289</v>
      </c>
      <c r="C29" s="90"/>
      <c r="D29" s="42"/>
      <c r="E29" s="42"/>
      <c r="F29" s="42"/>
      <c r="G29" s="42"/>
      <c r="H29" s="42"/>
      <c r="I29" s="42"/>
      <c r="V29" s="198"/>
    </row>
    <row r="30" spans="2:22" x14ac:dyDescent="0.25">
      <c r="V30" s="198"/>
    </row>
    <row r="31" spans="2:22" x14ac:dyDescent="0.25">
      <c r="V31" s="198"/>
    </row>
    <row r="32" spans="2:22" x14ac:dyDescent="0.25">
      <c r="V32" s="198"/>
    </row>
  </sheetData>
  <hyperlinks>
    <hyperlink ref="A1" location="Index!A1" display="Index" xr:uid="{DACCEDA6-F395-4BCF-B463-2C9A00340FB3}"/>
  </hyperlinks>
  <pageMargins left="0.25" right="0.25" top="0.75" bottom="0.75" header="0.3" footer="0.3"/>
  <pageSetup paperSize="9" scale="77" orientation="landscape" r:id="rId1"/>
  <headerFooter>
    <oddFooter>&amp;L&amp;1#&amp;"Arial"&amp;11&amp;KA80000PROTECTED: CABINET-IN-CONFIDENCE</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EC3FF0-5FA1-4F02-A33B-D55003D8A8E2}">
  <dimension ref="A1:N17"/>
  <sheetViews>
    <sheetView showGridLines="0" zoomScaleNormal="100" zoomScaleSheetLayoutView="175" workbookViewId="0">
      <selection activeCell="C50" sqref="C50"/>
    </sheetView>
  </sheetViews>
  <sheetFormatPr defaultRowHeight="15" x14ac:dyDescent="0.25"/>
  <cols>
    <col min="1" max="1" width="5.5703125" customWidth="1"/>
    <col min="3" max="3" width="13.7109375" customWidth="1"/>
    <col min="4" max="4" width="28.5703125" customWidth="1"/>
  </cols>
  <sheetData>
    <row r="1" spans="1:14" x14ac:dyDescent="0.25">
      <c r="A1" s="2" t="s">
        <v>53</v>
      </c>
      <c r="B1" s="152" t="s">
        <v>237</v>
      </c>
      <c r="C1" s="4"/>
      <c r="D1" s="4"/>
      <c r="N1" s="2"/>
    </row>
    <row r="2" spans="1:14" ht="29.25" customHeight="1" x14ac:dyDescent="0.25">
      <c r="B2" s="52" t="s">
        <v>57</v>
      </c>
      <c r="C2" s="84" t="s">
        <v>92</v>
      </c>
      <c r="D2" s="84" t="s">
        <v>94</v>
      </c>
    </row>
    <row r="3" spans="1:14" x14ac:dyDescent="0.25">
      <c r="B3" s="54" t="s">
        <v>132</v>
      </c>
      <c r="C3" s="121">
        <v>1</v>
      </c>
      <c r="D3" s="50">
        <v>2E-3</v>
      </c>
    </row>
    <row r="4" spans="1:14" x14ac:dyDescent="0.25">
      <c r="B4" s="54" t="s">
        <v>133</v>
      </c>
      <c r="C4" s="121">
        <v>1</v>
      </c>
      <c r="D4" s="50">
        <v>2E-3</v>
      </c>
    </row>
    <row r="5" spans="1:14" x14ac:dyDescent="0.25">
      <c r="B5" s="54" t="s">
        <v>134</v>
      </c>
      <c r="C5" s="121">
        <v>5</v>
      </c>
      <c r="D5" s="50">
        <v>7.0000000000000001E-3</v>
      </c>
    </row>
    <row r="6" spans="1:14" x14ac:dyDescent="0.25">
      <c r="B6" s="54" t="s">
        <v>135</v>
      </c>
      <c r="C6" s="121">
        <v>169</v>
      </c>
      <c r="D6" s="50">
        <v>0.20699999999999999</v>
      </c>
    </row>
    <row r="7" spans="1:14" x14ac:dyDescent="0.25">
      <c r="B7" s="54" t="s">
        <v>136</v>
      </c>
      <c r="C7" s="121">
        <v>302</v>
      </c>
      <c r="D7" s="50">
        <v>0.316</v>
      </c>
    </row>
    <row r="8" spans="1:14" x14ac:dyDescent="0.25">
      <c r="B8" s="54" t="s">
        <v>109</v>
      </c>
      <c r="C8" s="121">
        <v>449</v>
      </c>
      <c r="D8" s="50">
        <v>0.44</v>
      </c>
    </row>
    <row r="9" spans="1:14" x14ac:dyDescent="0.25">
      <c r="B9" s="54" t="s">
        <v>137</v>
      </c>
      <c r="C9" s="121">
        <v>561</v>
      </c>
      <c r="D9" s="50">
        <v>0.46700000000000003</v>
      </c>
    </row>
    <row r="10" spans="1:14" x14ac:dyDescent="0.25">
      <c r="B10" s="54" t="s">
        <v>138</v>
      </c>
      <c r="C10" s="121">
        <v>655</v>
      </c>
      <c r="D10" s="50">
        <v>0.47099999999999997</v>
      </c>
    </row>
    <row r="11" spans="1:14" x14ac:dyDescent="0.25">
      <c r="B11" s="54" t="s">
        <v>139</v>
      </c>
      <c r="C11" s="121">
        <v>682</v>
      </c>
      <c r="D11" s="50">
        <v>0.42599999999999999</v>
      </c>
    </row>
    <row r="12" spans="1:14" x14ac:dyDescent="0.25">
      <c r="B12" s="54" t="s">
        <v>140</v>
      </c>
      <c r="C12" s="121">
        <v>47</v>
      </c>
      <c r="D12" s="50">
        <v>2.7E-2</v>
      </c>
    </row>
    <row r="13" spans="1:14" x14ac:dyDescent="0.25">
      <c r="B13" s="52" t="s">
        <v>141</v>
      </c>
      <c r="C13" s="155">
        <v>379</v>
      </c>
      <c r="D13" s="51">
        <v>0.19400000000000001</v>
      </c>
    </row>
    <row r="14" spans="1:14" x14ac:dyDescent="0.25">
      <c r="B14" s="28" t="s">
        <v>302</v>
      </c>
      <c r="C14" s="28"/>
      <c r="D14" s="10"/>
    </row>
    <row r="15" spans="1:14" x14ac:dyDescent="0.25">
      <c r="B15" s="28" t="s">
        <v>96</v>
      </c>
    </row>
    <row r="16" spans="1:14" x14ac:dyDescent="0.25">
      <c r="B16" s="28" t="s">
        <v>97</v>
      </c>
    </row>
    <row r="17" spans="2:2" x14ac:dyDescent="0.25">
      <c r="B17" s="28" t="s">
        <v>303</v>
      </c>
    </row>
  </sheetData>
  <hyperlinks>
    <hyperlink ref="A1" location="Index!A1" display="Index" xr:uid="{D14CCD75-4F73-4BCA-BC35-FA2133FF1449}"/>
  </hyperlinks>
  <pageMargins left="0.7" right="0.7" top="0.75" bottom="0.75" header="0.3" footer="0.3"/>
  <pageSetup paperSize="9" orientation="landscape" r:id="rId1"/>
  <headerFooter>
    <oddFooter>&amp;L&amp;1#&amp;"Arial"&amp;11&amp;KA80000PROTECTED: CABINET-IN-CONFIDENCE</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471704-93AF-4C50-80B4-EB372E71DB82}">
  <sheetPr>
    <pageSetUpPr fitToPage="1"/>
  </sheetPr>
  <dimension ref="A1:M11"/>
  <sheetViews>
    <sheetView showGridLines="0" zoomScaleNormal="100" zoomScaleSheetLayoutView="130" workbookViewId="0">
      <selection activeCell="C50" sqref="C50"/>
    </sheetView>
  </sheetViews>
  <sheetFormatPr defaultRowHeight="15" x14ac:dyDescent="0.25"/>
  <cols>
    <col min="3" max="3" width="14.42578125" customWidth="1"/>
    <col min="4" max="4" width="28.140625" customWidth="1"/>
    <col min="5" max="5" width="20.42578125" bestFit="1" customWidth="1"/>
  </cols>
  <sheetData>
    <row r="1" spans="1:13" x14ac:dyDescent="0.25">
      <c r="A1" s="2" t="s">
        <v>53</v>
      </c>
      <c r="B1" s="152" t="s">
        <v>259</v>
      </c>
      <c r="C1" s="10"/>
      <c r="D1" s="10"/>
      <c r="M1" s="2"/>
    </row>
    <row r="2" spans="1:13" ht="24.75" x14ac:dyDescent="0.25">
      <c r="B2" s="52" t="s">
        <v>57</v>
      </c>
      <c r="C2" s="160" t="s">
        <v>95</v>
      </c>
      <c r="D2" s="84" t="s">
        <v>94</v>
      </c>
    </row>
    <row r="3" spans="1:13" x14ac:dyDescent="0.25">
      <c r="B3" s="161" t="s">
        <v>139</v>
      </c>
      <c r="C3" s="121">
        <v>133</v>
      </c>
      <c r="D3" s="50">
        <v>8.6999999999999994E-2</v>
      </c>
    </row>
    <row r="4" spans="1:13" x14ac:dyDescent="0.25">
      <c r="B4" s="161" t="s">
        <v>140</v>
      </c>
      <c r="C4" s="121">
        <v>193</v>
      </c>
      <c r="D4" s="50">
        <v>0.11899999999999999</v>
      </c>
    </row>
    <row r="5" spans="1:13" x14ac:dyDescent="0.25">
      <c r="B5" s="131" t="s">
        <v>141</v>
      </c>
      <c r="C5" s="185">
        <v>368</v>
      </c>
      <c r="D5" s="190">
        <v>0.2</v>
      </c>
      <c r="E5" s="119"/>
    </row>
    <row r="6" spans="1:13" s="116" customFormat="1" x14ac:dyDescent="0.25">
      <c r="B6" s="189" t="s">
        <v>304</v>
      </c>
      <c r="C6" s="155">
        <v>659</v>
      </c>
      <c r="D6" s="188">
        <v>0.33100000000000002</v>
      </c>
      <c r="E6" s="119"/>
    </row>
    <row r="7" spans="1:13" x14ac:dyDescent="0.25">
      <c r="B7" s="28" t="s">
        <v>305</v>
      </c>
    </row>
    <row r="8" spans="1:13" x14ac:dyDescent="0.25">
      <c r="B8" s="28" t="s">
        <v>252</v>
      </c>
    </row>
    <row r="9" spans="1:13" x14ac:dyDescent="0.25">
      <c r="B9" s="28" t="s">
        <v>146</v>
      </c>
    </row>
    <row r="10" spans="1:13" x14ac:dyDescent="0.25">
      <c r="B10" s="28" t="s">
        <v>97</v>
      </c>
    </row>
    <row r="11" spans="1:13" x14ac:dyDescent="0.25">
      <c r="B11" s="191" t="s">
        <v>306</v>
      </c>
    </row>
  </sheetData>
  <hyperlinks>
    <hyperlink ref="A1" location="Index!A1" display="Index" xr:uid="{EAF742BE-B93E-4040-892F-4CA7F556C5A9}"/>
  </hyperlinks>
  <pageMargins left="0.25" right="0.25" top="0.75" bottom="0.75" header="0.3" footer="0.3"/>
  <pageSetup paperSize="9" scale="87" orientation="landscape" r:id="rId1"/>
  <headerFooter>
    <oddFooter>&amp;L&amp;1#&amp;"Arial"&amp;11&amp;KA80000PROTECTED: CABINET-IN-CONFIDENCE</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8D2786-0061-43A5-8287-A220A769B007}">
  <sheetPr>
    <pageSetUpPr fitToPage="1"/>
  </sheetPr>
  <dimension ref="A1:N11"/>
  <sheetViews>
    <sheetView showGridLines="0" zoomScaleNormal="100" zoomScaleSheetLayoutView="205" workbookViewId="0">
      <selection activeCell="C50" sqref="C50"/>
    </sheetView>
  </sheetViews>
  <sheetFormatPr defaultRowHeight="15" x14ac:dyDescent="0.25"/>
  <cols>
    <col min="1" max="1" width="5.85546875" customWidth="1"/>
    <col min="3" max="3" width="13.85546875" customWidth="1"/>
    <col min="4" max="4" width="25.28515625" bestFit="1" customWidth="1"/>
    <col min="13" max="13" width="16.85546875" customWidth="1"/>
    <col min="23" max="23" width="10" bestFit="1" customWidth="1"/>
  </cols>
  <sheetData>
    <row r="1" spans="1:14" x14ac:dyDescent="0.25">
      <c r="A1" s="2" t="s">
        <v>53</v>
      </c>
      <c r="B1" s="152" t="s">
        <v>236</v>
      </c>
      <c r="C1" s="27"/>
      <c r="D1" s="27"/>
      <c r="N1" s="2"/>
    </row>
    <row r="2" spans="1:14" ht="24" x14ac:dyDescent="0.25">
      <c r="B2" s="162" t="s">
        <v>57</v>
      </c>
      <c r="C2" s="163" t="s">
        <v>92</v>
      </c>
      <c r="D2" s="163" t="s">
        <v>94</v>
      </c>
    </row>
    <row r="3" spans="1:14" x14ac:dyDescent="0.25">
      <c r="B3" s="186" t="s">
        <v>141</v>
      </c>
      <c r="C3" s="185">
        <v>30</v>
      </c>
      <c r="D3" s="190">
        <v>1.6E-2</v>
      </c>
    </row>
    <row r="4" spans="1:14" s="187" customFormat="1" x14ac:dyDescent="0.25">
      <c r="B4" s="189" t="s">
        <v>244</v>
      </c>
      <c r="C4" s="155">
        <v>65</v>
      </c>
      <c r="D4" s="188">
        <v>3.3000000000000002E-2</v>
      </c>
    </row>
    <row r="5" spans="1:14" x14ac:dyDescent="0.25">
      <c r="B5" s="28" t="s">
        <v>305</v>
      </c>
      <c r="C5" s="28"/>
      <c r="D5" s="28"/>
    </row>
    <row r="6" spans="1:14" x14ac:dyDescent="0.25">
      <c r="B6" s="28" t="s">
        <v>247</v>
      </c>
      <c r="C6" s="28"/>
      <c r="D6" s="28"/>
    </row>
    <row r="7" spans="1:14" x14ac:dyDescent="0.25">
      <c r="B7" s="28" t="s">
        <v>96</v>
      </c>
      <c r="C7" s="28"/>
      <c r="D7" s="28"/>
    </row>
    <row r="8" spans="1:14" x14ac:dyDescent="0.25">
      <c r="B8" s="28" t="s">
        <v>97</v>
      </c>
      <c r="C8" s="28"/>
      <c r="D8" s="28"/>
    </row>
    <row r="9" spans="1:14" x14ac:dyDescent="0.25">
      <c r="B9" s="191" t="s">
        <v>306</v>
      </c>
      <c r="C9" s="28"/>
      <c r="D9" s="28"/>
    </row>
    <row r="10" spans="1:14" x14ac:dyDescent="0.25">
      <c r="B10" s="4"/>
      <c r="C10" s="28"/>
      <c r="D10" s="28"/>
    </row>
    <row r="11" spans="1:14" x14ac:dyDescent="0.25">
      <c r="B11" s="4"/>
      <c r="C11" s="28"/>
      <c r="D11" s="28"/>
    </row>
  </sheetData>
  <hyperlinks>
    <hyperlink ref="A1" location="Index!A1" display="Index" xr:uid="{7E672606-2FFF-4EBB-9D40-25F721B57A7C}"/>
  </hyperlinks>
  <pageMargins left="0.25" right="0.25" top="0.75" bottom="0.75" header="0.3" footer="0.3"/>
  <pageSetup paperSize="9" scale="98" orientation="landscape" r:id="rId1"/>
  <headerFooter>
    <oddFooter>&amp;L&amp;1#&amp;"Arial"&amp;11&amp;KA80000PROTECTED: CABINET-IN-CONFIDENCE</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AECDB2-B67D-4CC0-ADE1-A433D4267C54}">
  <sheetPr>
    <pageSetUpPr fitToPage="1"/>
  </sheetPr>
  <dimension ref="A1:P17"/>
  <sheetViews>
    <sheetView showGridLines="0" zoomScaleNormal="100" zoomScaleSheetLayoutView="115" workbookViewId="0">
      <selection activeCell="C50" sqref="C50"/>
    </sheetView>
  </sheetViews>
  <sheetFormatPr defaultRowHeight="15" x14ac:dyDescent="0.25"/>
  <cols>
    <col min="2" max="2" width="14.42578125" customWidth="1"/>
    <col min="3" max="3" width="21.85546875" style="116" customWidth="1"/>
    <col min="4" max="4" width="20.5703125" customWidth="1"/>
    <col min="5" max="5" width="18.5703125" customWidth="1"/>
    <col min="6" max="6" width="18.5703125" style="116" customWidth="1"/>
    <col min="7" max="7" width="20.5703125" customWidth="1"/>
    <col min="8" max="8" width="20.140625" customWidth="1"/>
  </cols>
  <sheetData>
    <row r="1" spans="1:16" x14ac:dyDescent="0.25">
      <c r="A1" s="2" t="s">
        <v>53</v>
      </c>
      <c r="B1" s="13" t="s">
        <v>234</v>
      </c>
      <c r="C1" s="13"/>
      <c r="D1" s="11"/>
      <c r="E1" s="11"/>
      <c r="F1" s="11"/>
      <c r="G1" s="11"/>
      <c r="H1" s="11"/>
      <c r="P1" s="2"/>
    </row>
    <row r="2" spans="1:16" ht="55.5" customHeight="1" x14ac:dyDescent="0.25">
      <c r="B2" s="53" t="s">
        <v>57</v>
      </c>
      <c r="C2" s="53" t="s">
        <v>243</v>
      </c>
      <c r="D2" s="53" t="s">
        <v>242</v>
      </c>
      <c r="E2" s="53" t="s">
        <v>203</v>
      </c>
      <c r="F2" s="53" t="s">
        <v>307</v>
      </c>
      <c r="G2" s="53" t="s">
        <v>308</v>
      </c>
      <c r="H2" s="53" t="s">
        <v>309</v>
      </c>
    </row>
    <row r="3" spans="1:16" x14ac:dyDescent="0.25">
      <c r="B3" s="54" t="s">
        <v>132</v>
      </c>
      <c r="C3" s="154">
        <f>ROUND(D3/E3,0)</f>
        <v>372</v>
      </c>
      <c r="D3" s="154">
        <v>239</v>
      </c>
      <c r="E3" s="181">
        <v>0.64200000000000002</v>
      </c>
      <c r="F3" s="183">
        <f>ROUND(G3/H3,0)</f>
        <v>1921</v>
      </c>
      <c r="G3" s="157">
        <v>1239</v>
      </c>
      <c r="H3" s="181">
        <v>0.64500000000000002</v>
      </c>
    </row>
    <row r="4" spans="1:16" x14ac:dyDescent="0.25">
      <c r="B4" s="54" t="s">
        <v>133</v>
      </c>
      <c r="C4" s="154">
        <f t="shared" ref="C4:C13" si="0">ROUND(D4/E4,0)</f>
        <v>422</v>
      </c>
      <c r="D4" s="154">
        <v>243</v>
      </c>
      <c r="E4" s="181">
        <v>0.57600000000000007</v>
      </c>
      <c r="F4" s="183">
        <f t="shared" ref="F4:F13" si="1">ROUND(G4/H4,0)</f>
        <v>2000</v>
      </c>
      <c r="G4" s="157">
        <v>1266</v>
      </c>
      <c r="H4" s="181">
        <v>0.63300000000000001</v>
      </c>
    </row>
    <row r="5" spans="1:16" x14ac:dyDescent="0.25">
      <c r="B5" s="54" t="s">
        <v>134</v>
      </c>
      <c r="C5" s="154">
        <f t="shared" si="0"/>
        <v>470</v>
      </c>
      <c r="D5" s="154">
        <v>279</v>
      </c>
      <c r="E5" s="181">
        <v>0.59399999999999997</v>
      </c>
      <c r="F5" s="183">
        <f t="shared" si="1"/>
        <v>2011</v>
      </c>
      <c r="G5" s="157">
        <v>1273</v>
      </c>
      <c r="H5" s="181">
        <v>0.63300000000000001</v>
      </c>
    </row>
    <row r="6" spans="1:16" x14ac:dyDescent="0.25">
      <c r="B6" s="54" t="s">
        <v>135</v>
      </c>
      <c r="C6" s="154">
        <f t="shared" si="0"/>
        <v>432</v>
      </c>
      <c r="D6" s="154">
        <v>239</v>
      </c>
      <c r="E6" s="181">
        <v>0.55299999999999994</v>
      </c>
      <c r="F6" s="183">
        <f t="shared" si="1"/>
        <v>1974</v>
      </c>
      <c r="G6" s="157">
        <v>1287</v>
      </c>
      <c r="H6" s="181">
        <v>0.65200000000000002</v>
      </c>
    </row>
    <row r="7" spans="1:16" x14ac:dyDescent="0.25">
      <c r="B7" s="54" t="s">
        <v>136</v>
      </c>
      <c r="C7" s="154">
        <f t="shared" si="0"/>
        <v>501</v>
      </c>
      <c r="D7" s="154">
        <v>281</v>
      </c>
      <c r="E7" s="181">
        <v>0.56100000000000005</v>
      </c>
      <c r="F7" s="183">
        <f t="shared" si="1"/>
        <v>2347</v>
      </c>
      <c r="G7" s="157">
        <v>1474</v>
      </c>
      <c r="H7" s="181">
        <v>0.628</v>
      </c>
    </row>
    <row r="8" spans="1:16" x14ac:dyDescent="0.25">
      <c r="B8" s="54" t="s">
        <v>109</v>
      </c>
      <c r="C8" s="154">
        <f t="shared" si="0"/>
        <v>523</v>
      </c>
      <c r="D8" s="154">
        <v>316</v>
      </c>
      <c r="E8" s="181">
        <v>0.60399999999999998</v>
      </c>
      <c r="F8" s="183">
        <f t="shared" si="1"/>
        <v>2301</v>
      </c>
      <c r="G8" s="157">
        <v>1360</v>
      </c>
      <c r="H8" s="181">
        <v>0.59099999999999997</v>
      </c>
    </row>
    <row r="9" spans="1:16" x14ac:dyDescent="0.25">
      <c r="B9" s="54" t="s">
        <v>137</v>
      </c>
      <c r="C9" s="154">
        <f t="shared" si="0"/>
        <v>673</v>
      </c>
      <c r="D9" s="154">
        <v>384</v>
      </c>
      <c r="E9" s="181">
        <v>0.57100000000000006</v>
      </c>
      <c r="F9" s="183">
        <f t="shared" si="1"/>
        <v>2612</v>
      </c>
      <c r="G9" s="157">
        <v>1536</v>
      </c>
      <c r="H9" s="181">
        <v>0.58799999999999997</v>
      </c>
    </row>
    <row r="10" spans="1:16" x14ac:dyDescent="0.25">
      <c r="B10" s="54" t="s">
        <v>138</v>
      </c>
      <c r="C10" s="154">
        <f t="shared" si="0"/>
        <v>763</v>
      </c>
      <c r="D10" s="154">
        <v>384</v>
      </c>
      <c r="E10" s="181">
        <v>0.503</v>
      </c>
      <c r="F10" s="183">
        <f t="shared" si="1"/>
        <v>2900</v>
      </c>
      <c r="G10" s="157">
        <v>1624</v>
      </c>
      <c r="H10" s="181">
        <v>0.56000000000000005</v>
      </c>
    </row>
    <row r="11" spans="1:16" x14ac:dyDescent="0.25">
      <c r="B11" s="54" t="s">
        <v>139</v>
      </c>
      <c r="C11" s="154">
        <f t="shared" si="0"/>
        <v>884</v>
      </c>
      <c r="D11" s="154">
        <v>473</v>
      </c>
      <c r="E11" s="181">
        <v>0.53500000000000003</v>
      </c>
      <c r="F11" s="183">
        <f t="shared" si="1"/>
        <v>3271</v>
      </c>
      <c r="G11" s="157">
        <v>1812</v>
      </c>
      <c r="H11" s="181">
        <v>0.55399999999999994</v>
      </c>
    </row>
    <row r="12" spans="1:16" x14ac:dyDescent="0.25">
      <c r="B12" s="54" t="s">
        <v>140</v>
      </c>
      <c r="C12" s="154">
        <f t="shared" si="0"/>
        <v>817</v>
      </c>
      <c r="D12" s="154">
        <v>416</v>
      </c>
      <c r="E12" s="181">
        <v>0.50900000000000001</v>
      </c>
      <c r="F12" s="183">
        <f t="shared" si="1"/>
        <v>3043</v>
      </c>
      <c r="G12" s="157">
        <v>1637</v>
      </c>
      <c r="H12" s="181">
        <v>0.53799999999999992</v>
      </c>
    </row>
    <row r="13" spans="1:16" x14ac:dyDescent="0.25">
      <c r="B13" s="52" t="s">
        <v>141</v>
      </c>
      <c r="C13" s="158">
        <f t="shared" si="0"/>
        <v>933</v>
      </c>
      <c r="D13" s="158">
        <v>432</v>
      </c>
      <c r="E13" s="182">
        <v>0.46299999999999997</v>
      </c>
      <c r="F13" s="184">
        <f t="shared" si="1"/>
        <v>3411</v>
      </c>
      <c r="G13" s="159">
        <v>1842</v>
      </c>
      <c r="H13" s="182">
        <v>0.54</v>
      </c>
    </row>
    <row r="14" spans="1:16" x14ac:dyDescent="0.25">
      <c r="B14" s="28" t="s">
        <v>305</v>
      </c>
      <c r="C14" s="28"/>
    </row>
    <row r="15" spans="1:16" x14ac:dyDescent="0.25">
      <c r="B15" s="28" t="s">
        <v>144</v>
      </c>
      <c r="C15" s="28"/>
    </row>
    <row r="16" spans="1:16" x14ac:dyDescent="0.25">
      <c r="B16" s="28" t="s">
        <v>96</v>
      </c>
      <c r="C16" s="28"/>
    </row>
    <row r="17" spans="2:3" x14ac:dyDescent="0.25">
      <c r="B17" s="28" t="s">
        <v>99</v>
      </c>
      <c r="C17" s="28"/>
    </row>
  </sheetData>
  <hyperlinks>
    <hyperlink ref="A1" location="Index!A1" display="Index" xr:uid="{7162151C-2530-4BC9-B6E9-36E922355FD9}"/>
  </hyperlinks>
  <pageMargins left="0.25" right="0.25" top="0.75" bottom="0.75" header="0.3" footer="0.3"/>
  <pageSetup paperSize="9" scale="79" orientation="landscape" r:id="rId1"/>
  <headerFooter>
    <oddFooter>&amp;L&amp;1#&amp;"Arial"&amp;11&amp;KA80000PROTECTED: CABINET-IN-CONFIDENCE</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C54414-4F86-422F-9E7F-12C595EE4654}">
  <sheetPr>
    <pageSetUpPr fitToPage="1"/>
  </sheetPr>
  <dimension ref="A1:P29"/>
  <sheetViews>
    <sheetView showGridLines="0" zoomScaleNormal="100" zoomScaleSheetLayoutView="175" workbookViewId="0">
      <selection activeCell="C50" sqref="C50"/>
    </sheetView>
  </sheetViews>
  <sheetFormatPr defaultRowHeight="15" x14ac:dyDescent="0.25"/>
  <cols>
    <col min="2" max="2" width="11.85546875" customWidth="1"/>
    <col min="3" max="3" width="14.85546875" style="116" customWidth="1"/>
    <col min="4" max="4" width="18.140625" customWidth="1"/>
    <col min="5" max="5" width="15.85546875" customWidth="1"/>
    <col min="6" max="6" width="14.140625" style="116" customWidth="1"/>
    <col min="7" max="7" width="18.28515625" customWidth="1"/>
    <col min="8" max="8" width="15" customWidth="1"/>
    <col min="15" max="15" width="12.28515625" customWidth="1"/>
  </cols>
  <sheetData>
    <row r="1" spans="1:16" x14ac:dyDescent="0.25">
      <c r="A1" s="2" t="s">
        <v>53</v>
      </c>
      <c r="B1" s="13" t="s">
        <v>235</v>
      </c>
      <c r="C1" s="13"/>
      <c r="D1" s="11"/>
      <c r="E1" s="11"/>
      <c r="F1" s="11"/>
      <c r="G1" s="11"/>
      <c r="H1" s="11"/>
      <c r="P1" s="2"/>
    </row>
    <row r="2" spans="1:16" ht="51.75" customHeight="1" x14ac:dyDescent="0.25">
      <c r="B2" s="53" t="s">
        <v>57</v>
      </c>
      <c r="C2" s="53" t="s">
        <v>241</v>
      </c>
      <c r="D2" s="53" t="s">
        <v>253</v>
      </c>
      <c r="E2" s="164" t="s">
        <v>204</v>
      </c>
      <c r="F2" s="53" t="s">
        <v>310</v>
      </c>
      <c r="G2" s="53" t="s">
        <v>311</v>
      </c>
      <c r="H2" s="164" t="s">
        <v>312</v>
      </c>
    </row>
    <row r="3" spans="1:16" x14ac:dyDescent="0.25">
      <c r="B3" s="54" t="s">
        <v>132</v>
      </c>
      <c r="C3" s="154">
        <f>ROUND(D3/E3,0)</f>
        <v>472</v>
      </c>
      <c r="D3" s="154">
        <v>369</v>
      </c>
      <c r="E3" s="181">
        <v>0.78200000000000003</v>
      </c>
      <c r="F3" s="183">
        <f>ROUND(G3/H3,0)</f>
        <v>2503</v>
      </c>
      <c r="G3" s="157">
        <v>1990</v>
      </c>
      <c r="H3" s="181">
        <v>0.79500000000000004</v>
      </c>
      <c r="I3" s="180"/>
    </row>
    <row r="4" spans="1:16" x14ac:dyDescent="0.25">
      <c r="B4" s="54" t="s">
        <v>133</v>
      </c>
      <c r="C4" s="154">
        <f t="shared" ref="C4:C13" si="0">ROUND(D4/E4,0)</f>
        <v>504</v>
      </c>
      <c r="D4" s="154">
        <v>406</v>
      </c>
      <c r="E4" s="181">
        <v>0.80600000000000005</v>
      </c>
      <c r="F4" s="183">
        <f t="shared" ref="F4:F13" si="1">ROUND(G4/H4,0)</f>
        <v>2320</v>
      </c>
      <c r="G4" s="157">
        <v>1821</v>
      </c>
      <c r="H4" s="181">
        <v>0.78500000000000003</v>
      </c>
      <c r="I4" s="180"/>
    </row>
    <row r="5" spans="1:16" x14ac:dyDescent="0.25">
      <c r="B5" s="54" t="s">
        <v>134</v>
      </c>
      <c r="C5" s="154">
        <f t="shared" si="0"/>
        <v>536</v>
      </c>
      <c r="D5" s="154">
        <v>404</v>
      </c>
      <c r="E5" s="181">
        <v>0.754</v>
      </c>
      <c r="F5" s="183">
        <f t="shared" si="1"/>
        <v>2545</v>
      </c>
      <c r="G5" s="157">
        <v>2026</v>
      </c>
      <c r="H5" s="181">
        <v>0.79600000000000004</v>
      </c>
      <c r="I5" s="180"/>
    </row>
    <row r="6" spans="1:16" x14ac:dyDescent="0.25">
      <c r="B6" s="54" t="s">
        <v>135</v>
      </c>
      <c r="C6" s="154">
        <f t="shared" si="0"/>
        <v>500</v>
      </c>
      <c r="D6" s="154">
        <v>375</v>
      </c>
      <c r="E6" s="181">
        <v>0.75</v>
      </c>
      <c r="F6" s="183">
        <f t="shared" si="1"/>
        <v>2453</v>
      </c>
      <c r="G6" s="157">
        <v>1999</v>
      </c>
      <c r="H6" s="181">
        <v>0.81499999999999995</v>
      </c>
      <c r="I6" s="180"/>
    </row>
    <row r="7" spans="1:16" x14ac:dyDescent="0.25">
      <c r="B7" s="54" t="s">
        <v>136</v>
      </c>
      <c r="C7" s="154">
        <f t="shared" si="0"/>
        <v>540</v>
      </c>
      <c r="D7" s="154">
        <v>411</v>
      </c>
      <c r="E7" s="181">
        <v>0.76100000000000001</v>
      </c>
      <c r="F7" s="183">
        <f t="shared" si="1"/>
        <v>2488</v>
      </c>
      <c r="G7" s="157">
        <v>1978</v>
      </c>
      <c r="H7" s="181">
        <v>0.79500000000000004</v>
      </c>
      <c r="I7" s="180"/>
    </row>
    <row r="8" spans="1:16" x14ac:dyDescent="0.25">
      <c r="B8" s="54" t="s">
        <v>109</v>
      </c>
      <c r="C8" s="154">
        <f t="shared" si="0"/>
        <v>597</v>
      </c>
      <c r="D8" s="154">
        <v>444</v>
      </c>
      <c r="E8" s="181">
        <v>0.74399999999999999</v>
      </c>
      <c r="F8" s="183">
        <f t="shared" si="1"/>
        <v>2519</v>
      </c>
      <c r="G8" s="157">
        <v>2071</v>
      </c>
      <c r="H8" s="181">
        <v>0.82199999999999995</v>
      </c>
      <c r="I8" s="180"/>
    </row>
    <row r="9" spans="1:16" x14ac:dyDescent="0.25">
      <c r="B9" s="54" t="s">
        <v>137</v>
      </c>
      <c r="C9" s="154">
        <f t="shared" si="0"/>
        <v>647</v>
      </c>
      <c r="D9" s="154">
        <v>475</v>
      </c>
      <c r="E9" s="181">
        <v>0.73399999999999999</v>
      </c>
      <c r="F9" s="183">
        <f t="shared" si="1"/>
        <v>2551</v>
      </c>
      <c r="G9" s="157">
        <v>2087</v>
      </c>
      <c r="H9" s="181">
        <v>0.81799999999999995</v>
      </c>
      <c r="I9" s="180"/>
    </row>
    <row r="10" spans="1:16" x14ac:dyDescent="0.25">
      <c r="B10" s="54" t="s">
        <v>138</v>
      </c>
      <c r="C10" s="154">
        <f t="shared" si="0"/>
        <v>698</v>
      </c>
      <c r="D10" s="154">
        <v>504</v>
      </c>
      <c r="E10" s="181">
        <v>0.72199999999999998</v>
      </c>
      <c r="F10" s="183">
        <f t="shared" si="1"/>
        <v>2660</v>
      </c>
      <c r="G10" s="157">
        <v>2123</v>
      </c>
      <c r="H10" s="181">
        <v>0.79800000000000004</v>
      </c>
      <c r="I10" s="180"/>
    </row>
    <row r="11" spans="1:16" x14ac:dyDescent="0.25">
      <c r="B11" s="54" t="s">
        <v>139</v>
      </c>
      <c r="C11" s="154">
        <f t="shared" si="0"/>
        <v>789</v>
      </c>
      <c r="D11" s="154">
        <v>569</v>
      </c>
      <c r="E11" s="181">
        <v>0.72099999999999997</v>
      </c>
      <c r="F11" s="183">
        <f t="shared" si="1"/>
        <v>3116</v>
      </c>
      <c r="G11" s="157">
        <v>2524</v>
      </c>
      <c r="H11" s="181">
        <v>0.81</v>
      </c>
      <c r="I11" s="180"/>
    </row>
    <row r="12" spans="1:16" x14ac:dyDescent="0.25">
      <c r="B12" s="54" t="s">
        <v>140</v>
      </c>
      <c r="C12" s="154">
        <f t="shared" si="0"/>
        <v>700</v>
      </c>
      <c r="D12" s="154">
        <v>549</v>
      </c>
      <c r="E12" s="181">
        <v>0.78400000000000003</v>
      </c>
      <c r="F12" s="183">
        <f t="shared" si="1"/>
        <v>2805</v>
      </c>
      <c r="G12" s="157">
        <v>2272</v>
      </c>
      <c r="H12" s="181">
        <v>0.81</v>
      </c>
      <c r="I12" s="180"/>
    </row>
    <row r="13" spans="1:16" x14ac:dyDescent="0.25">
      <c r="B13" s="52" t="s">
        <v>141</v>
      </c>
      <c r="C13" s="158">
        <f t="shared" si="0"/>
        <v>716</v>
      </c>
      <c r="D13" s="158">
        <v>530</v>
      </c>
      <c r="E13" s="182">
        <v>0.74</v>
      </c>
      <c r="F13" s="184">
        <f t="shared" si="1"/>
        <v>2935</v>
      </c>
      <c r="G13" s="159">
        <v>2316</v>
      </c>
      <c r="H13" s="182">
        <v>0.78900000000000003</v>
      </c>
      <c r="I13" s="180"/>
    </row>
    <row r="14" spans="1:16" x14ac:dyDescent="0.25">
      <c r="B14" s="28" t="s">
        <v>305</v>
      </c>
      <c r="C14" s="28"/>
    </row>
    <row r="15" spans="1:16" x14ac:dyDescent="0.25">
      <c r="B15" s="28" t="s">
        <v>144</v>
      </c>
      <c r="C15" s="28"/>
    </row>
    <row r="16" spans="1:16" x14ac:dyDescent="0.25">
      <c r="B16" s="28" t="s">
        <v>96</v>
      </c>
      <c r="C16" s="28"/>
    </row>
    <row r="17" spans="2:4" x14ac:dyDescent="0.25">
      <c r="B17" s="28" t="s">
        <v>99</v>
      </c>
      <c r="C17" s="28"/>
    </row>
    <row r="18" spans="2:4" x14ac:dyDescent="0.25">
      <c r="B18" s="28"/>
      <c r="C18" s="28"/>
      <c r="D18" s="180"/>
    </row>
    <row r="19" spans="2:4" x14ac:dyDescent="0.25">
      <c r="D19" s="180"/>
    </row>
    <row r="20" spans="2:4" x14ac:dyDescent="0.25">
      <c r="B20" s="28"/>
      <c r="D20" s="180"/>
    </row>
    <row r="21" spans="2:4" x14ac:dyDescent="0.25">
      <c r="D21" s="180"/>
    </row>
    <row r="22" spans="2:4" x14ac:dyDescent="0.25">
      <c r="D22" s="180"/>
    </row>
    <row r="23" spans="2:4" x14ac:dyDescent="0.25">
      <c r="D23" s="180"/>
    </row>
    <row r="24" spans="2:4" x14ac:dyDescent="0.25">
      <c r="D24" s="180"/>
    </row>
    <row r="25" spans="2:4" x14ac:dyDescent="0.25">
      <c r="D25" s="180"/>
    </row>
    <row r="26" spans="2:4" x14ac:dyDescent="0.25">
      <c r="D26" s="180"/>
    </row>
    <row r="27" spans="2:4" x14ac:dyDescent="0.25">
      <c r="D27" s="180"/>
    </row>
    <row r="28" spans="2:4" x14ac:dyDescent="0.25">
      <c r="D28" s="180"/>
    </row>
    <row r="29" spans="2:4" x14ac:dyDescent="0.25">
      <c r="D29" s="116"/>
    </row>
  </sheetData>
  <hyperlinks>
    <hyperlink ref="A1" location="Index!A1" display="Index" xr:uid="{1E900DDE-3016-49E5-864B-0A188EF8F566}"/>
  </hyperlinks>
  <pageMargins left="0.25" right="0.25" top="0.75" bottom="0.75" header="0.3" footer="0.3"/>
  <pageSetup paperSize="9" scale="77" orientation="landscape" r:id="rId1"/>
  <headerFooter>
    <oddFooter>&amp;L&amp;1#&amp;"Arial"&amp;11&amp;KA80000PROTECTED: CABINET-IN-CONFIDENCE</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CD93D3-4545-4260-A208-D8E16B14E72D}">
  <sheetPr>
    <pageSetUpPr fitToPage="1"/>
  </sheetPr>
  <dimension ref="A1:Z36"/>
  <sheetViews>
    <sheetView showGridLines="0" zoomScaleNormal="100" zoomScaleSheetLayoutView="115" workbookViewId="0">
      <selection activeCell="C50" sqref="C50"/>
    </sheetView>
  </sheetViews>
  <sheetFormatPr defaultRowHeight="15" x14ac:dyDescent="0.25"/>
  <cols>
    <col min="1" max="1" width="6.85546875" customWidth="1"/>
    <col min="2" max="2" width="23.42578125" customWidth="1"/>
    <col min="3" max="3" width="11.85546875" customWidth="1"/>
    <col min="4" max="4" width="12.5703125" customWidth="1"/>
    <col min="5" max="5" width="13.42578125" customWidth="1"/>
    <col min="6" max="6" width="13.140625" customWidth="1"/>
    <col min="7" max="7" width="13.7109375" customWidth="1"/>
    <col min="8" max="8" width="14.5703125" customWidth="1"/>
    <col min="9" max="9" width="15.28515625" customWidth="1"/>
    <col min="10" max="10" width="13.7109375" customWidth="1"/>
    <col min="11" max="11" width="16.28515625" customWidth="1"/>
    <col min="18" max="18" width="12.85546875" customWidth="1"/>
    <col min="19" max="19" width="14.42578125" style="42" customWidth="1"/>
    <col min="20" max="20" width="15.7109375" customWidth="1"/>
    <col min="21" max="21" width="12" customWidth="1"/>
    <col min="22" max="22" width="13.42578125" customWidth="1"/>
    <col min="23" max="23" width="13" customWidth="1"/>
    <col min="24" max="24" width="12.7109375" customWidth="1"/>
    <col min="25" max="25" width="13.42578125" customWidth="1"/>
    <col min="26" max="26" width="15.42578125" customWidth="1"/>
  </cols>
  <sheetData>
    <row r="1" spans="1:26" x14ac:dyDescent="0.25">
      <c r="A1" s="2" t="s">
        <v>53</v>
      </c>
      <c r="B1" s="34" t="s">
        <v>157</v>
      </c>
      <c r="Q1" s="12"/>
      <c r="R1" s="12"/>
      <c r="S1" s="12"/>
      <c r="T1" s="12"/>
      <c r="U1" s="12"/>
      <c r="V1" s="12"/>
      <c r="W1" s="12"/>
      <c r="X1" s="12"/>
      <c r="Y1" s="12"/>
      <c r="Z1" s="12"/>
    </row>
    <row r="2" spans="1:26" ht="48.75" x14ac:dyDescent="0.25">
      <c r="B2" s="84" t="s">
        <v>57</v>
      </c>
      <c r="C2" s="84" t="s">
        <v>155</v>
      </c>
      <c r="D2" s="84" t="s">
        <v>151</v>
      </c>
      <c r="E2" s="84" t="s">
        <v>152</v>
      </c>
      <c r="F2" s="84" t="s">
        <v>313</v>
      </c>
      <c r="G2" s="84" t="s">
        <v>314</v>
      </c>
      <c r="H2" s="84" t="s">
        <v>315</v>
      </c>
      <c r="I2" s="84" t="s">
        <v>156</v>
      </c>
      <c r="J2" s="84" t="s">
        <v>153</v>
      </c>
      <c r="K2" s="84" t="s">
        <v>154</v>
      </c>
      <c r="S2"/>
    </row>
    <row r="3" spans="1:26" x14ac:dyDescent="0.25">
      <c r="B3" s="129">
        <v>2007</v>
      </c>
      <c r="C3" s="130">
        <v>1337</v>
      </c>
      <c r="D3" s="130">
        <v>350</v>
      </c>
      <c r="E3" s="130">
        <v>820</v>
      </c>
      <c r="F3" s="130">
        <v>24779</v>
      </c>
      <c r="G3" s="130">
        <v>5588</v>
      </c>
      <c r="H3" s="130">
        <v>11470</v>
      </c>
      <c r="I3" s="130">
        <v>4402</v>
      </c>
      <c r="J3" s="130">
        <v>520</v>
      </c>
      <c r="K3" s="130">
        <v>1167</v>
      </c>
      <c r="S3"/>
    </row>
    <row r="4" spans="1:26" ht="15" customHeight="1" x14ac:dyDescent="0.25">
      <c r="B4" s="131">
        <v>2008</v>
      </c>
      <c r="C4" s="130">
        <v>1546</v>
      </c>
      <c r="D4" s="130">
        <v>357</v>
      </c>
      <c r="E4" s="130">
        <v>1072</v>
      </c>
      <c r="F4" s="130">
        <v>27460</v>
      </c>
      <c r="G4" s="130">
        <v>6044</v>
      </c>
      <c r="H4" s="130">
        <v>13949</v>
      </c>
      <c r="I4" s="130">
        <v>4435</v>
      </c>
      <c r="J4" s="130">
        <v>532</v>
      </c>
      <c r="K4" s="130">
        <v>1296</v>
      </c>
      <c r="S4"/>
    </row>
    <row r="5" spans="1:26" x14ac:dyDescent="0.25">
      <c r="B5" s="131">
        <v>2009</v>
      </c>
      <c r="C5" s="130">
        <v>1626</v>
      </c>
      <c r="D5" s="130">
        <v>454</v>
      </c>
      <c r="E5" s="130">
        <v>1113</v>
      </c>
      <c r="F5" s="130">
        <v>28367</v>
      </c>
      <c r="G5" s="130">
        <v>6610</v>
      </c>
      <c r="H5" s="130">
        <v>14649</v>
      </c>
      <c r="I5" s="130">
        <v>4595</v>
      </c>
      <c r="J5" s="130">
        <v>608</v>
      </c>
      <c r="K5" s="130">
        <v>1449</v>
      </c>
      <c r="S5"/>
    </row>
    <row r="6" spans="1:26" x14ac:dyDescent="0.25">
      <c r="B6" s="131">
        <v>2010</v>
      </c>
      <c r="C6" s="130">
        <v>1799</v>
      </c>
      <c r="D6" s="130">
        <v>526</v>
      </c>
      <c r="E6" s="130">
        <v>1323</v>
      </c>
      <c r="F6" s="130">
        <v>30097</v>
      </c>
      <c r="G6" s="130">
        <v>7333</v>
      </c>
      <c r="H6" s="130">
        <v>16381</v>
      </c>
      <c r="I6" s="130">
        <v>5502</v>
      </c>
      <c r="J6" s="130">
        <v>839</v>
      </c>
      <c r="K6" s="130">
        <v>1927</v>
      </c>
      <c r="S6"/>
    </row>
    <row r="7" spans="1:26" x14ac:dyDescent="0.25">
      <c r="B7" s="131">
        <v>2011</v>
      </c>
      <c r="C7" s="130">
        <v>2107</v>
      </c>
      <c r="D7" s="130">
        <v>733</v>
      </c>
      <c r="E7" s="130">
        <v>1563</v>
      </c>
      <c r="F7" s="130">
        <v>34783</v>
      </c>
      <c r="G7" s="130">
        <v>10386</v>
      </c>
      <c r="H7" s="130">
        <v>19824</v>
      </c>
      <c r="I7" s="130">
        <v>6969</v>
      </c>
      <c r="J7" s="130">
        <v>1395</v>
      </c>
      <c r="K7" s="130">
        <v>2638</v>
      </c>
      <c r="S7"/>
    </row>
    <row r="8" spans="1:26" x14ac:dyDescent="0.25">
      <c r="B8" s="131">
        <v>2012</v>
      </c>
      <c r="C8" s="130">
        <v>2870</v>
      </c>
      <c r="D8" s="130">
        <v>1053</v>
      </c>
      <c r="E8" s="130">
        <v>2130</v>
      </c>
      <c r="F8" s="130">
        <v>44120</v>
      </c>
      <c r="G8" s="130">
        <v>15540</v>
      </c>
      <c r="H8" s="130">
        <v>26560</v>
      </c>
      <c r="I8" s="130">
        <v>9816</v>
      </c>
      <c r="J8" s="130">
        <v>2347</v>
      </c>
      <c r="K8" s="130">
        <v>4140</v>
      </c>
      <c r="S8"/>
    </row>
    <row r="9" spans="1:26" x14ac:dyDescent="0.25">
      <c r="B9" s="131">
        <v>2013</v>
      </c>
      <c r="C9" s="130">
        <v>3132</v>
      </c>
      <c r="D9" s="130">
        <v>1487</v>
      </c>
      <c r="E9" s="130">
        <v>2507</v>
      </c>
      <c r="F9" s="130">
        <v>48279</v>
      </c>
      <c r="G9" s="130">
        <v>21435</v>
      </c>
      <c r="H9" s="130">
        <v>30509</v>
      </c>
      <c r="I9" s="130">
        <v>11716</v>
      </c>
      <c r="J9" s="130">
        <v>3772</v>
      </c>
      <c r="K9" s="130">
        <v>5545</v>
      </c>
      <c r="S9"/>
    </row>
    <row r="10" spans="1:26" x14ac:dyDescent="0.25">
      <c r="B10" s="131">
        <v>2014</v>
      </c>
      <c r="C10" s="130">
        <v>3270</v>
      </c>
      <c r="D10" s="130">
        <v>1576</v>
      </c>
      <c r="E10" s="130">
        <v>2652</v>
      </c>
      <c r="F10" s="130">
        <v>49969</v>
      </c>
      <c r="G10" s="130">
        <v>22961</v>
      </c>
      <c r="H10" s="130">
        <v>32907</v>
      </c>
      <c r="I10" s="130">
        <v>14900</v>
      </c>
      <c r="J10" s="130">
        <v>5124</v>
      </c>
      <c r="K10" s="130">
        <v>7653</v>
      </c>
      <c r="S10"/>
    </row>
    <row r="11" spans="1:26" x14ac:dyDescent="0.25">
      <c r="B11" s="131">
        <v>2015</v>
      </c>
      <c r="C11" s="130">
        <v>3722</v>
      </c>
      <c r="D11" s="130">
        <v>1794</v>
      </c>
      <c r="E11" s="130">
        <v>3096</v>
      </c>
      <c r="F11" s="130">
        <v>52138</v>
      </c>
      <c r="G11" s="130">
        <v>24323</v>
      </c>
      <c r="H11" s="130">
        <v>35524</v>
      </c>
      <c r="I11" s="130">
        <v>18516</v>
      </c>
      <c r="J11" s="130">
        <v>6638</v>
      </c>
      <c r="K11" s="130">
        <v>10044</v>
      </c>
      <c r="S11"/>
    </row>
    <row r="12" spans="1:26" x14ac:dyDescent="0.25">
      <c r="B12" s="131">
        <v>2016</v>
      </c>
      <c r="C12" s="130">
        <v>3720</v>
      </c>
      <c r="D12" s="130">
        <v>1912</v>
      </c>
      <c r="E12" s="130">
        <v>3144</v>
      </c>
      <c r="F12" s="130">
        <v>52968</v>
      </c>
      <c r="G12" s="130">
        <v>25643</v>
      </c>
      <c r="H12" s="130">
        <v>37174</v>
      </c>
      <c r="I12" s="130">
        <v>21937</v>
      </c>
      <c r="J12" s="130">
        <v>8509</v>
      </c>
      <c r="K12" s="130">
        <v>12562</v>
      </c>
      <c r="S12"/>
    </row>
    <row r="13" spans="1:26" x14ac:dyDescent="0.25">
      <c r="B13" s="131">
        <v>2017</v>
      </c>
      <c r="C13" s="130">
        <v>3559</v>
      </c>
      <c r="D13" s="130">
        <v>1724</v>
      </c>
      <c r="E13" s="130">
        <v>3018</v>
      </c>
      <c r="F13" s="130">
        <v>47968</v>
      </c>
      <c r="G13" s="130">
        <v>23181</v>
      </c>
      <c r="H13" s="130">
        <v>33564</v>
      </c>
      <c r="I13" s="130">
        <v>23529</v>
      </c>
      <c r="J13" s="130">
        <v>9431</v>
      </c>
      <c r="K13" s="130">
        <v>13678</v>
      </c>
      <c r="S13"/>
    </row>
    <row r="14" spans="1:26" x14ac:dyDescent="0.25">
      <c r="B14" s="55">
        <v>2018</v>
      </c>
      <c r="C14" s="132">
        <v>4019</v>
      </c>
      <c r="D14" s="132">
        <v>1923</v>
      </c>
      <c r="E14" s="132">
        <v>3467</v>
      </c>
      <c r="F14" s="132">
        <v>48891</v>
      </c>
      <c r="G14" s="132">
        <v>22213</v>
      </c>
      <c r="H14" s="132">
        <v>34873</v>
      </c>
      <c r="I14" s="132">
        <v>26438</v>
      </c>
      <c r="J14" s="132">
        <v>10215</v>
      </c>
      <c r="K14" s="132">
        <v>15827</v>
      </c>
      <c r="S14"/>
    </row>
    <row r="15" spans="1:26" x14ac:dyDescent="0.25">
      <c r="B15" s="46" t="s">
        <v>163</v>
      </c>
      <c r="D15" s="42"/>
      <c r="S15"/>
    </row>
    <row r="16" spans="1:26" s="42" customFormat="1" x14ac:dyDescent="0.25"/>
    <row r="17" spans="2:19" x14ac:dyDescent="0.25">
      <c r="B17" s="34" t="s">
        <v>162</v>
      </c>
      <c r="D17" s="42"/>
      <c r="S17"/>
    </row>
    <row r="18" spans="2:19" ht="60.75" x14ac:dyDescent="0.25">
      <c r="B18" s="84" t="s">
        <v>57</v>
      </c>
      <c r="C18" s="84" t="s">
        <v>155</v>
      </c>
      <c r="D18" s="84" t="s">
        <v>159</v>
      </c>
      <c r="E18" s="84" t="s">
        <v>158</v>
      </c>
      <c r="F18" s="84" t="s">
        <v>313</v>
      </c>
      <c r="G18" s="84" t="s">
        <v>316</v>
      </c>
      <c r="H18" s="84" t="s">
        <v>317</v>
      </c>
      <c r="I18" s="84" t="s">
        <v>156</v>
      </c>
      <c r="J18" s="84" t="s">
        <v>161</v>
      </c>
      <c r="K18" s="84" t="s">
        <v>160</v>
      </c>
      <c r="S18"/>
    </row>
    <row r="19" spans="2:19" x14ac:dyDescent="0.25">
      <c r="B19" s="129">
        <v>2007</v>
      </c>
      <c r="C19" s="130">
        <v>1337</v>
      </c>
      <c r="D19" s="130">
        <v>105</v>
      </c>
      <c r="E19" s="130">
        <v>245</v>
      </c>
      <c r="F19" s="130">
        <v>24779</v>
      </c>
      <c r="G19" s="130">
        <v>2413</v>
      </c>
      <c r="H19" s="130">
        <v>3175</v>
      </c>
      <c r="I19" s="130">
        <v>4402</v>
      </c>
      <c r="J19" s="130">
        <v>298</v>
      </c>
      <c r="K19" s="130">
        <v>222</v>
      </c>
      <c r="S19"/>
    </row>
    <row r="20" spans="2:19" x14ac:dyDescent="0.25">
      <c r="B20" s="131">
        <v>2008</v>
      </c>
      <c r="C20" s="130">
        <v>1546</v>
      </c>
      <c r="D20" s="130">
        <v>77</v>
      </c>
      <c r="E20" s="130">
        <v>280</v>
      </c>
      <c r="F20" s="130">
        <v>27460</v>
      </c>
      <c r="G20" s="130">
        <v>2223</v>
      </c>
      <c r="H20" s="130">
        <v>3821</v>
      </c>
      <c r="I20" s="130">
        <v>4435</v>
      </c>
      <c r="J20" s="130">
        <v>302</v>
      </c>
      <c r="K20" s="130">
        <v>230</v>
      </c>
      <c r="S20"/>
    </row>
    <row r="21" spans="2:19" x14ac:dyDescent="0.25">
      <c r="B21" s="131">
        <v>2009</v>
      </c>
      <c r="C21" s="130">
        <v>1626</v>
      </c>
      <c r="D21" s="130">
        <v>111</v>
      </c>
      <c r="E21" s="130">
        <v>343</v>
      </c>
      <c r="F21" s="130">
        <v>28367</v>
      </c>
      <c r="G21" s="130">
        <v>2357</v>
      </c>
      <c r="H21" s="130">
        <v>4253</v>
      </c>
      <c r="I21" s="130">
        <v>4595</v>
      </c>
      <c r="J21" s="130">
        <v>349</v>
      </c>
      <c r="K21" s="130">
        <v>259</v>
      </c>
      <c r="S21"/>
    </row>
    <row r="22" spans="2:19" x14ac:dyDescent="0.25">
      <c r="B22" s="131">
        <v>2010</v>
      </c>
      <c r="C22" s="130">
        <v>1799</v>
      </c>
      <c r="D22" s="130">
        <v>95</v>
      </c>
      <c r="E22" s="130">
        <v>431</v>
      </c>
      <c r="F22" s="130">
        <v>30097</v>
      </c>
      <c r="G22" s="130">
        <v>2433</v>
      </c>
      <c r="H22" s="130">
        <v>4900</v>
      </c>
      <c r="I22" s="130">
        <v>5502</v>
      </c>
      <c r="J22" s="130">
        <v>460</v>
      </c>
      <c r="K22" s="130">
        <v>379</v>
      </c>
      <c r="S22"/>
    </row>
    <row r="23" spans="2:19" x14ac:dyDescent="0.25">
      <c r="B23" s="131">
        <v>2011</v>
      </c>
      <c r="C23" s="130">
        <v>2107</v>
      </c>
      <c r="D23" s="130">
        <v>132</v>
      </c>
      <c r="E23" s="130">
        <v>601</v>
      </c>
      <c r="F23" s="130">
        <v>34783</v>
      </c>
      <c r="G23" s="130">
        <v>3321</v>
      </c>
      <c r="H23" s="130">
        <v>7065</v>
      </c>
      <c r="I23" s="130">
        <v>6969</v>
      </c>
      <c r="J23" s="130">
        <v>688</v>
      </c>
      <c r="K23" s="130">
        <v>707</v>
      </c>
      <c r="S23"/>
    </row>
    <row r="24" spans="2:19" x14ac:dyDescent="0.25">
      <c r="B24" s="131">
        <v>2012</v>
      </c>
      <c r="C24" s="130">
        <v>2870</v>
      </c>
      <c r="D24" s="130">
        <v>195</v>
      </c>
      <c r="E24" s="130">
        <v>858</v>
      </c>
      <c r="F24" s="130">
        <v>44120</v>
      </c>
      <c r="G24" s="130">
        <v>4527</v>
      </c>
      <c r="H24" s="130">
        <v>11013</v>
      </c>
      <c r="I24" s="130">
        <v>9816</v>
      </c>
      <c r="J24" s="130">
        <v>1063</v>
      </c>
      <c r="K24" s="130">
        <v>1284</v>
      </c>
      <c r="S24"/>
    </row>
    <row r="25" spans="2:19" x14ac:dyDescent="0.25">
      <c r="B25" s="131">
        <v>2013</v>
      </c>
      <c r="C25" s="130">
        <v>3132</v>
      </c>
      <c r="D25" s="130">
        <v>231</v>
      </c>
      <c r="E25" s="130">
        <v>1256</v>
      </c>
      <c r="F25" s="130">
        <v>48279</v>
      </c>
      <c r="G25" s="130">
        <v>5986</v>
      </c>
      <c r="H25" s="130">
        <v>15449</v>
      </c>
      <c r="I25" s="130">
        <v>11716</v>
      </c>
      <c r="J25" s="130">
        <v>1565</v>
      </c>
      <c r="K25" s="130">
        <v>2207</v>
      </c>
      <c r="S25"/>
    </row>
    <row r="26" spans="2:19" x14ac:dyDescent="0.25">
      <c r="B26" s="131">
        <v>2014</v>
      </c>
      <c r="C26" s="130">
        <v>3270</v>
      </c>
      <c r="D26" s="130">
        <v>228</v>
      </c>
      <c r="E26" s="130">
        <v>1348</v>
      </c>
      <c r="F26" s="130">
        <v>49969</v>
      </c>
      <c r="G26" s="130">
        <v>5869</v>
      </c>
      <c r="H26" s="130">
        <v>17092</v>
      </c>
      <c r="I26" s="130">
        <v>14900</v>
      </c>
      <c r="J26" s="130">
        <v>1877</v>
      </c>
      <c r="K26" s="130">
        <v>3247</v>
      </c>
      <c r="S26"/>
    </row>
    <row r="27" spans="2:19" x14ac:dyDescent="0.25">
      <c r="B27" s="131">
        <v>2015</v>
      </c>
      <c r="C27" s="130">
        <v>3722</v>
      </c>
      <c r="D27" s="130">
        <v>216</v>
      </c>
      <c r="E27" s="130">
        <v>1578</v>
      </c>
      <c r="F27" s="130">
        <v>52138</v>
      </c>
      <c r="G27" s="130">
        <v>5619</v>
      </c>
      <c r="H27" s="130">
        <v>18704</v>
      </c>
      <c r="I27" s="130">
        <v>18516</v>
      </c>
      <c r="J27" s="130">
        <v>2176</v>
      </c>
      <c r="K27" s="130">
        <v>4462</v>
      </c>
      <c r="S27"/>
    </row>
    <row r="28" spans="2:19" x14ac:dyDescent="0.25">
      <c r="B28" s="131">
        <v>2016</v>
      </c>
      <c r="C28" s="130">
        <v>3720</v>
      </c>
      <c r="D28" s="130">
        <v>183</v>
      </c>
      <c r="E28" s="130">
        <v>1729</v>
      </c>
      <c r="F28" s="130">
        <v>52968</v>
      </c>
      <c r="G28" s="130">
        <v>5331</v>
      </c>
      <c r="H28" s="130">
        <v>20312</v>
      </c>
      <c r="I28" s="130">
        <v>21937</v>
      </c>
      <c r="J28" s="130">
        <v>2564</v>
      </c>
      <c r="K28" s="130">
        <v>5945</v>
      </c>
      <c r="S28"/>
    </row>
    <row r="29" spans="2:19" x14ac:dyDescent="0.25">
      <c r="B29" s="131">
        <v>2017</v>
      </c>
      <c r="C29" s="130">
        <v>3559</v>
      </c>
      <c r="D29" s="130">
        <v>176</v>
      </c>
      <c r="E29" s="130">
        <v>1548</v>
      </c>
      <c r="F29" s="130">
        <v>47968</v>
      </c>
      <c r="G29" s="130">
        <v>4921</v>
      </c>
      <c r="H29" s="130">
        <v>18260</v>
      </c>
      <c r="I29" s="130">
        <v>23529</v>
      </c>
      <c r="J29" s="130">
        <v>2734</v>
      </c>
      <c r="K29" s="130">
        <v>6697</v>
      </c>
      <c r="S29"/>
    </row>
    <row r="30" spans="2:19" x14ac:dyDescent="0.25">
      <c r="B30" s="55">
        <v>2018</v>
      </c>
      <c r="C30" s="132">
        <v>4019</v>
      </c>
      <c r="D30" s="132">
        <v>175</v>
      </c>
      <c r="E30" s="132">
        <v>1748</v>
      </c>
      <c r="F30" s="132">
        <v>48891</v>
      </c>
      <c r="G30" s="132">
        <v>4508</v>
      </c>
      <c r="H30" s="132">
        <v>17705</v>
      </c>
      <c r="I30" s="132">
        <v>26438</v>
      </c>
      <c r="J30" s="132">
        <v>2889</v>
      </c>
      <c r="K30" s="132">
        <v>7326</v>
      </c>
      <c r="S30"/>
    </row>
    <row r="31" spans="2:19" x14ac:dyDescent="0.25">
      <c r="B31" s="46" t="s">
        <v>163</v>
      </c>
      <c r="D31" s="42"/>
      <c r="S31"/>
    </row>
    <row r="32" spans="2:19" x14ac:dyDescent="0.25">
      <c r="B32" s="47" t="s">
        <v>164</v>
      </c>
      <c r="D32" s="42"/>
      <c r="S32"/>
    </row>
    <row r="33" spans="2:19" x14ac:dyDescent="0.25">
      <c r="B33" s="47" t="s">
        <v>165</v>
      </c>
      <c r="D33" s="42"/>
      <c r="S33"/>
    </row>
    <row r="34" spans="2:19" x14ac:dyDescent="0.25">
      <c r="B34" s="47" t="s">
        <v>227</v>
      </c>
      <c r="D34" s="42"/>
      <c r="S34"/>
    </row>
    <row r="35" spans="2:19" x14ac:dyDescent="0.25">
      <c r="B35" s="47" t="s">
        <v>228</v>
      </c>
      <c r="D35" s="42"/>
      <c r="S35"/>
    </row>
    <row r="36" spans="2:19" x14ac:dyDescent="0.25">
      <c r="B36" s="47" t="s">
        <v>268</v>
      </c>
    </row>
  </sheetData>
  <conditionalFormatting sqref="H4:H14">
    <cfRule type="cellIs" dxfId="55" priority="34" operator="between">
      <formula>1</formula>
      <formula>3</formula>
    </cfRule>
  </conditionalFormatting>
  <conditionalFormatting sqref="I3:I14">
    <cfRule type="cellIs" dxfId="54" priority="33" operator="between">
      <formula>1</formula>
      <formula>3</formula>
    </cfRule>
  </conditionalFormatting>
  <conditionalFormatting sqref="J3:K14">
    <cfRule type="cellIs" dxfId="53" priority="32" operator="between">
      <formula>1</formula>
      <formula>3</formula>
    </cfRule>
  </conditionalFormatting>
  <conditionalFormatting sqref="C19">
    <cfRule type="cellIs" dxfId="52" priority="31" operator="between">
      <formula>1</formula>
      <formula>3</formula>
    </cfRule>
  </conditionalFormatting>
  <conditionalFormatting sqref="C20:C30">
    <cfRule type="cellIs" dxfId="51" priority="30" operator="between">
      <formula>1</formula>
      <formula>3</formula>
    </cfRule>
  </conditionalFormatting>
  <conditionalFormatting sqref="D19">
    <cfRule type="cellIs" dxfId="50" priority="29" operator="between">
      <formula>1</formula>
      <formula>3</formula>
    </cfRule>
  </conditionalFormatting>
  <conditionalFormatting sqref="D20:D30">
    <cfRule type="cellIs" dxfId="49" priority="28" operator="between">
      <formula>1</formula>
      <formula>3</formula>
    </cfRule>
  </conditionalFormatting>
  <conditionalFormatting sqref="E19">
    <cfRule type="cellIs" dxfId="48" priority="27" operator="between">
      <formula>1</formula>
      <formula>3</formula>
    </cfRule>
  </conditionalFormatting>
  <conditionalFormatting sqref="E20:E30">
    <cfRule type="cellIs" dxfId="47" priority="26" operator="between">
      <formula>1</formula>
      <formula>3</formula>
    </cfRule>
  </conditionalFormatting>
  <conditionalFormatting sqref="F19">
    <cfRule type="cellIs" dxfId="46" priority="25" operator="between">
      <formula>1</formula>
      <formula>3</formula>
    </cfRule>
  </conditionalFormatting>
  <conditionalFormatting sqref="F20:F30">
    <cfRule type="cellIs" dxfId="45" priority="24" operator="between">
      <formula>1</formula>
      <formula>3</formula>
    </cfRule>
  </conditionalFormatting>
  <conditionalFormatting sqref="G19">
    <cfRule type="cellIs" dxfId="44" priority="23" operator="between">
      <formula>1</formula>
      <formula>3</formula>
    </cfRule>
  </conditionalFormatting>
  <conditionalFormatting sqref="G20:G30">
    <cfRule type="cellIs" dxfId="43" priority="22" operator="between">
      <formula>1</formula>
      <formula>3</formula>
    </cfRule>
  </conditionalFormatting>
  <conditionalFormatting sqref="H19">
    <cfRule type="cellIs" dxfId="42" priority="21" operator="between">
      <formula>1</formula>
      <formula>3</formula>
    </cfRule>
  </conditionalFormatting>
  <conditionalFormatting sqref="H20:H30">
    <cfRule type="cellIs" dxfId="41" priority="20" operator="between">
      <formula>1</formula>
      <formula>3</formula>
    </cfRule>
  </conditionalFormatting>
  <conditionalFormatting sqref="I19:I30">
    <cfRule type="cellIs" dxfId="40" priority="19" operator="between">
      <formula>1</formula>
      <formula>3</formula>
    </cfRule>
  </conditionalFormatting>
  <conditionalFormatting sqref="H3">
    <cfRule type="cellIs" dxfId="39" priority="35" operator="between">
      <formula>1</formula>
      <formula>3</formula>
    </cfRule>
  </conditionalFormatting>
  <conditionalFormatting sqref="G4:G14">
    <cfRule type="cellIs" dxfId="38" priority="36" operator="between">
      <formula>1</formula>
      <formula>3</formula>
    </cfRule>
  </conditionalFormatting>
  <conditionalFormatting sqref="C3">
    <cfRule type="cellIs" dxfId="37" priority="45" operator="between">
      <formula>1</formula>
      <formula>3</formula>
    </cfRule>
  </conditionalFormatting>
  <conditionalFormatting sqref="C4:C14">
    <cfRule type="cellIs" dxfId="36" priority="44" operator="between">
      <formula>1</formula>
      <formula>3</formula>
    </cfRule>
  </conditionalFormatting>
  <conditionalFormatting sqref="D3">
    <cfRule type="cellIs" dxfId="35" priority="43" operator="between">
      <formula>1</formula>
      <formula>3</formula>
    </cfRule>
  </conditionalFormatting>
  <conditionalFormatting sqref="D4:D14">
    <cfRule type="cellIs" dxfId="34" priority="42" operator="between">
      <formula>1</formula>
      <formula>3</formula>
    </cfRule>
  </conditionalFormatting>
  <conditionalFormatting sqref="E3">
    <cfRule type="cellIs" dxfId="33" priority="41" operator="between">
      <formula>1</formula>
      <formula>3</formula>
    </cfRule>
  </conditionalFormatting>
  <conditionalFormatting sqref="E4:E14">
    <cfRule type="cellIs" dxfId="32" priority="40" operator="between">
      <formula>1</formula>
      <formula>3</formula>
    </cfRule>
  </conditionalFormatting>
  <conditionalFormatting sqref="F3">
    <cfRule type="cellIs" dxfId="31" priority="39" operator="between">
      <formula>1</formula>
      <formula>3</formula>
    </cfRule>
  </conditionalFormatting>
  <conditionalFormatting sqref="F4:F14">
    <cfRule type="cellIs" dxfId="30" priority="38" operator="between">
      <formula>1</formula>
      <formula>3</formula>
    </cfRule>
  </conditionalFormatting>
  <conditionalFormatting sqref="G3">
    <cfRule type="cellIs" dxfId="29" priority="37" operator="between">
      <formula>1</formula>
      <formula>3</formula>
    </cfRule>
  </conditionalFormatting>
  <conditionalFormatting sqref="J19:K30">
    <cfRule type="cellIs" dxfId="28" priority="1" operator="between">
      <formula>1</formula>
      <formula>3</formula>
    </cfRule>
  </conditionalFormatting>
  <hyperlinks>
    <hyperlink ref="A1" location="Index!A1" display="Index" xr:uid="{D742388F-2430-46D8-8ADB-8D3AA1F565BF}"/>
  </hyperlinks>
  <pageMargins left="0.25" right="0.25" top="0.75" bottom="0.75" header="0.3" footer="0.3"/>
  <pageSetup paperSize="9" scale="78" orientation="landscape" r:id="rId1"/>
  <headerFooter>
    <oddFooter>&amp;L&amp;1#&amp;"Arial"&amp;11&amp;KA80000PROTECTED: CABINET-IN-CONFIDENCE</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793771-E682-4785-936C-2F9F6C0E8E01}">
  <sheetPr>
    <pageSetUpPr fitToPage="1"/>
  </sheetPr>
  <dimension ref="A1:N36"/>
  <sheetViews>
    <sheetView showGridLines="0" zoomScaleNormal="100" zoomScaleSheetLayoutView="115" workbookViewId="0">
      <selection activeCell="C50" sqref="C50"/>
    </sheetView>
  </sheetViews>
  <sheetFormatPr defaultColWidth="9.140625" defaultRowHeight="15" x14ac:dyDescent="0.25"/>
  <cols>
    <col min="1" max="1" width="9.140625" style="42"/>
    <col min="2" max="2" width="13" style="42" customWidth="1"/>
    <col min="3" max="3" width="11.85546875" style="42" customWidth="1"/>
    <col min="4" max="4" width="12.5703125" style="42" customWidth="1"/>
    <col min="5" max="5" width="13.42578125" style="42" customWidth="1"/>
    <col min="6" max="6" width="13.140625" style="42" customWidth="1"/>
    <col min="7" max="7" width="13.7109375" style="42" customWidth="1"/>
    <col min="8" max="8" width="14.5703125" style="42" customWidth="1"/>
    <col min="9" max="9" width="15.28515625" style="42" customWidth="1"/>
    <col min="10" max="10" width="13.7109375" style="42" customWidth="1"/>
    <col min="11" max="11" width="16.28515625" style="42" customWidth="1"/>
    <col min="12" max="12" width="9.140625" style="42"/>
    <col min="13" max="13" width="25.42578125" style="116" customWidth="1"/>
    <col min="14" max="16384" width="9.140625" style="42"/>
  </cols>
  <sheetData>
    <row r="1" spans="1:14" x14ac:dyDescent="0.25">
      <c r="A1" s="44" t="s">
        <v>53</v>
      </c>
      <c r="B1" s="34" t="s">
        <v>166</v>
      </c>
    </row>
    <row r="2" spans="1:14" ht="48.75" x14ac:dyDescent="0.25">
      <c r="B2" s="84" t="s">
        <v>57</v>
      </c>
      <c r="C2" s="84" t="s">
        <v>167</v>
      </c>
      <c r="D2" s="84" t="s">
        <v>151</v>
      </c>
      <c r="E2" s="84" t="s">
        <v>152</v>
      </c>
      <c r="F2" s="84" t="s">
        <v>318</v>
      </c>
      <c r="G2" s="84" t="s">
        <v>314</v>
      </c>
      <c r="H2" s="84" t="s">
        <v>315</v>
      </c>
      <c r="I2" s="84" t="s">
        <v>168</v>
      </c>
      <c r="J2" s="84" t="s">
        <v>153</v>
      </c>
      <c r="K2" s="84" t="s">
        <v>154</v>
      </c>
    </row>
    <row r="3" spans="1:14" x14ac:dyDescent="0.25">
      <c r="B3" s="129">
        <v>2007</v>
      </c>
      <c r="C3" s="130">
        <v>1109</v>
      </c>
      <c r="D3" s="130">
        <v>267</v>
      </c>
      <c r="E3" s="130">
        <v>660</v>
      </c>
      <c r="F3" s="130">
        <v>21599</v>
      </c>
      <c r="G3" s="130">
        <v>4676</v>
      </c>
      <c r="H3" s="130">
        <v>8866</v>
      </c>
      <c r="I3" s="130">
        <v>7983</v>
      </c>
      <c r="J3" s="130">
        <v>1536</v>
      </c>
      <c r="K3" s="130">
        <v>2833</v>
      </c>
    </row>
    <row r="4" spans="1:14" ht="15" customHeight="1" x14ac:dyDescent="0.25">
      <c r="B4" s="131">
        <v>2008</v>
      </c>
      <c r="C4" s="130">
        <v>1285</v>
      </c>
      <c r="D4" s="130">
        <v>291</v>
      </c>
      <c r="E4" s="130">
        <v>827</v>
      </c>
      <c r="F4" s="130">
        <v>24193</v>
      </c>
      <c r="G4" s="130">
        <v>5124</v>
      </c>
      <c r="H4" s="130">
        <v>10923</v>
      </c>
      <c r="I4" s="130">
        <v>8003</v>
      </c>
      <c r="J4" s="130">
        <v>1525</v>
      </c>
      <c r="K4" s="130">
        <v>3175</v>
      </c>
      <c r="L4" s="116"/>
    </row>
    <row r="5" spans="1:14" x14ac:dyDescent="0.25">
      <c r="B5" s="131">
        <v>2009</v>
      </c>
      <c r="C5" s="130">
        <v>1340</v>
      </c>
      <c r="D5" s="130">
        <v>364</v>
      </c>
      <c r="E5" s="130">
        <v>881</v>
      </c>
      <c r="F5" s="130">
        <v>25704</v>
      </c>
      <c r="G5" s="130">
        <v>5763</v>
      </c>
      <c r="H5" s="130">
        <v>11810</v>
      </c>
      <c r="I5" s="130">
        <v>7643</v>
      </c>
      <c r="J5" s="130">
        <v>1564</v>
      </c>
      <c r="K5" s="130">
        <v>3043</v>
      </c>
      <c r="L5" s="116"/>
    </row>
    <row r="6" spans="1:14" x14ac:dyDescent="0.25">
      <c r="B6" s="131">
        <v>2010</v>
      </c>
      <c r="C6" s="130">
        <v>1485</v>
      </c>
      <c r="D6" s="130">
        <v>392</v>
      </c>
      <c r="E6" s="130">
        <v>1024</v>
      </c>
      <c r="F6" s="130">
        <v>26971</v>
      </c>
      <c r="G6" s="130">
        <v>6437</v>
      </c>
      <c r="H6" s="130">
        <v>13025</v>
      </c>
      <c r="I6" s="130">
        <v>8960</v>
      </c>
      <c r="J6" s="130">
        <v>1873</v>
      </c>
      <c r="K6" s="130">
        <v>3819</v>
      </c>
      <c r="L6" s="116"/>
    </row>
    <row r="7" spans="1:14" x14ac:dyDescent="0.25">
      <c r="B7" s="131">
        <v>2011</v>
      </c>
      <c r="C7" s="130">
        <v>1726</v>
      </c>
      <c r="D7" s="130">
        <v>587</v>
      </c>
      <c r="E7" s="130">
        <v>1208</v>
      </c>
      <c r="F7" s="130">
        <v>31000</v>
      </c>
      <c r="G7" s="130">
        <v>8954</v>
      </c>
      <c r="H7" s="130">
        <v>15617</v>
      </c>
      <c r="I7" s="130">
        <v>11136</v>
      </c>
      <c r="J7" s="130">
        <v>2973</v>
      </c>
      <c r="K7" s="130">
        <v>4955</v>
      </c>
      <c r="L7" s="116"/>
    </row>
    <row r="8" spans="1:14" x14ac:dyDescent="0.25">
      <c r="B8" s="131">
        <v>2012</v>
      </c>
      <c r="C8" s="130">
        <v>2507</v>
      </c>
      <c r="D8" s="130">
        <v>862</v>
      </c>
      <c r="E8" s="130">
        <v>1820</v>
      </c>
      <c r="F8" s="130">
        <v>39055</v>
      </c>
      <c r="G8" s="130">
        <v>13288</v>
      </c>
      <c r="H8" s="130">
        <v>20682</v>
      </c>
      <c r="I8" s="130">
        <v>15244</v>
      </c>
      <c r="J8" s="130">
        <v>4790</v>
      </c>
      <c r="K8" s="130">
        <v>7278</v>
      </c>
      <c r="L8" s="116"/>
    </row>
    <row r="9" spans="1:14" x14ac:dyDescent="0.25">
      <c r="B9" s="131">
        <v>2013</v>
      </c>
      <c r="C9" s="130">
        <v>2591</v>
      </c>
      <c r="D9" s="130">
        <v>1164</v>
      </c>
      <c r="E9" s="130">
        <v>1960</v>
      </c>
      <c r="F9" s="130">
        <v>43288</v>
      </c>
      <c r="G9" s="130">
        <v>18618</v>
      </c>
      <c r="H9" s="130">
        <v>23905</v>
      </c>
      <c r="I9" s="130">
        <v>17248</v>
      </c>
      <c r="J9" s="130">
        <v>6911</v>
      </c>
      <c r="K9" s="130">
        <v>8987</v>
      </c>
      <c r="L9" s="116"/>
    </row>
    <row r="10" spans="1:14" x14ac:dyDescent="0.25">
      <c r="B10" s="131">
        <v>2014</v>
      </c>
      <c r="C10" s="130">
        <v>2722</v>
      </c>
      <c r="D10" s="130">
        <v>1169</v>
      </c>
      <c r="E10" s="130">
        <v>2095</v>
      </c>
      <c r="F10" s="130">
        <v>44327</v>
      </c>
      <c r="G10" s="130">
        <v>19689</v>
      </c>
      <c r="H10" s="130">
        <v>25510</v>
      </c>
      <c r="I10" s="130">
        <v>21090</v>
      </c>
      <c r="J10" s="130">
        <v>8803</v>
      </c>
      <c r="K10" s="130">
        <v>11525</v>
      </c>
      <c r="L10" s="116"/>
    </row>
    <row r="11" spans="1:14" x14ac:dyDescent="0.25">
      <c r="B11" s="131">
        <v>2015</v>
      </c>
      <c r="C11" s="130">
        <v>3099</v>
      </c>
      <c r="D11" s="130">
        <v>1330</v>
      </c>
      <c r="E11" s="130">
        <v>2371</v>
      </c>
      <c r="F11" s="130">
        <v>44674</v>
      </c>
      <c r="G11" s="130">
        <v>19700</v>
      </c>
      <c r="H11" s="130">
        <v>26489</v>
      </c>
      <c r="I11" s="130">
        <v>26605</v>
      </c>
      <c r="J11" s="130">
        <v>11726</v>
      </c>
      <c r="K11" s="130">
        <v>15180</v>
      </c>
      <c r="L11" s="116"/>
    </row>
    <row r="12" spans="1:14" x14ac:dyDescent="0.25">
      <c r="B12" s="131">
        <v>2016</v>
      </c>
      <c r="C12" s="130">
        <v>3072</v>
      </c>
      <c r="D12" s="130">
        <v>1432</v>
      </c>
      <c r="E12" s="130">
        <v>2452</v>
      </c>
      <c r="F12" s="130">
        <v>44198</v>
      </c>
      <c r="G12" s="130">
        <v>20166</v>
      </c>
      <c r="H12" s="130">
        <v>26942</v>
      </c>
      <c r="I12" s="130">
        <v>31356</v>
      </c>
      <c r="J12" s="130">
        <v>14466</v>
      </c>
      <c r="K12" s="130">
        <v>18547</v>
      </c>
      <c r="L12" s="116"/>
    </row>
    <row r="13" spans="1:14" x14ac:dyDescent="0.25">
      <c r="B13" s="131">
        <v>2017</v>
      </c>
      <c r="C13" s="130">
        <v>2866</v>
      </c>
      <c r="D13" s="130">
        <v>1236</v>
      </c>
      <c r="E13" s="130">
        <v>2297</v>
      </c>
      <c r="F13" s="130">
        <v>39500</v>
      </c>
      <c r="G13" s="130">
        <v>17565</v>
      </c>
      <c r="H13" s="130">
        <v>24107</v>
      </c>
      <c r="I13" s="130">
        <v>32690</v>
      </c>
      <c r="J13" s="130">
        <v>15535</v>
      </c>
      <c r="K13" s="130">
        <v>19284</v>
      </c>
      <c r="L13" s="116"/>
    </row>
    <row r="14" spans="1:14" x14ac:dyDescent="0.25">
      <c r="B14" s="55">
        <v>2018</v>
      </c>
      <c r="C14" s="132">
        <v>3236</v>
      </c>
      <c r="D14" s="132">
        <v>1396</v>
      </c>
      <c r="E14" s="132">
        <v>2628</v>
      </c>
      <c r="F14" s="132">
        <v>40569</v>
      </c>
      <c r="G14" s="132">
        <v>16904</v>
      </c>
      <c r="H14" s="132">
        <v>25269</v>
      </c>
      <c r="I14" s="132">
        <v>35543</v>
      </c>
      <c r="J14" s="132">
        <v>16051</v>
      </c>
      <c r="K14" s="132">
        <v>21508</v>
      </c>
      <c r="L14" s="118"/>
      <c r="N14" s="117"/>
    </row>
    <row r="15" spans="1:14" x14ac:dyDescent="0.25">
      <c r="B15" s="133" t="s">
        <v>163</v>
      </c>
      <c r="C15" s="134"/>
      <c r="D15" s="134"/>
      <c r="E15" s="134"/>
      <c r="F15" s="134"/>
      <c r="G15" s="134"/>
      <c r="H15" s="134"/>
      <c r="I15" s="134"/>
      <c r="J15" s="134"/>
      <c r="K15" s="134"/>
    </row>
    <row r="16" spans="1:14" x14ac:dyDescent="0.25">
      <c r="B16" s="134"/>
      <c r="C16" s="134"/>
      <c r="D16" s="134"/>
      <c r="E16" s="134"/>
      <c r="F16" s="134"/>
      <c r="G16" s="134"/>
      <c r="H16" s="134"/>
      <c r="I16" s="134"/>
      <c r="J16" s="134"/>
      <c r="K16" s="134"/>
    </row>
    <row r="17" spans="2:11" x14ac:dyDescent="0.25">
      <c r="B17" s="34" t="s">
        <v>169</v>
      </c>
      <c r="C17" s="134"/>
      <c r="D17" s="134"/>
      <c r="E17" s="134"/>
      <c r="F17" s="134"/>
      <c r="G17" s="134"/>
      <c r="H17" s="134"/>
      <c r="I17" s="134"/>
      <c r="J17" s="134"/>
      <c r="K17" s="134"/>
    </row>
    <row r="18" spans="2:11" ht="60.75" x14ac:dyDescent="0.25">
      <c r="B18" s="84" t="s">
        <v>57</v>
      </c>
      <c r="C18" s="84" t="s">
        <v>155</v>
      </c>
      <c r="D18" s="84" t="s">
        <v>159</v>
      </c>
      <c r="E18" s="84" t="s">
        <v>158</v>
      </c>
      <c r="F18" s="84" t="s">
        <v>313</v>
      </c>
      <c r="G18" s="84" t="s">
        <v>316</v>
      </c>
      <c r="H18" s="84" t="s">
        <v>317</v>
      </c>
      <c r="I18" s="84" t="s">
        <v>156</v>
      </c>
      <c r="J18" s="84" t="s">
        <v>161</v>
      </c>
      <c r="K18" s="84" t="s">
        <v>160</v>
      </c>
    </row>
    <row r="19" spans="2:11" x14ac:dyDescent="0.25">
      <c r="B19" s="129">
        <v>2007</v>
      </c>
      <c r="C19" s="130">
        <v>1109</v>
      </c>
      <c r="D19" s="130">
        <v>98</v>
      </c>
      <c r="E19" s="130">
        <v>169</v>
      </c>
      <c r="F19" s="130">
        <v>21599</v>
      </c>
      <c r="G19" s="130">
        <v>2269</v>
      </c>
      <c r="H19" s="130">
        <v>2407</v>
      </c>
      <c r="I19" s="130">
        <v>7983</v>
      </c>
      <c r="J19" s="130">
        <v>859</v>
      </c>
      <c r="K19" s="130">
        <v>677</v>
      </c>
    </row>
    <row r="20" spans="2:11" x14ac:dyDescent="0.25">
      <c r="B20" s="131">
        <v>2008</v>
      </c>
      <c r="C20" s="130">
        <v>1285</v>
      </c>
      <c r="D20" s="130">
        <v>79</v>
      </c>
      <c r="E20" s="130">
        <v>212</v>
      </c>
      <c r="F20" s="130">
        <v>24193</v>
      </c>
      <c r="G20" s="130">
        <v>2202</v>
      </c>
      <c r="H20" s="130">
        <v>2922</v>
      </c>
      <c r="I20" s="130">
        <v>8003</v>
      </c>
      <c r="J20" s="130">
        <v>717</v>
      </c>
      <c r="K20" s="130">
        <v>808</v>
      </c>
    </row>
    <row r="21" spans="2:11" x14ac:dyDescent="0.25">
      <c r="B21" s="131">
        <v>2009</v>
      </c>
      <c r="C21" s="130">
        <v>1340</v>
      </c>
      <c r="D21" s="130">
        <v>90</v>
      </c>
      <c r="E21" s="130">
        <v>274</v>
      </c>
      <c r="F21" s="130">
        <v>25704</v>
      </c>
      <c r="G21" s="130">
        <v>2504</v>
      </c>
      <c r="H21" s="130">
        <v>3259</v>
      </c>
      <c r="I21" s="130">
        <v>7643</v>
      </c>
      <c r="J21" s="130">
        <v>774</v>
      </c>
      <c r="K21" s="130">
        <v>790</v>
      </c>
    </row>
    <row r="22" spans="2:11" x14ac:dyDescent="0.25">
      <c r="B22" s="131">
        <v>2010</v>
      </c>
      <c r="C22" s="130">
        <v>1485</v>
      </c>
      <c r="D22" s="130">
        <v>104</v>
      </c>
      <c r="E22" s="130">
        <v>288</v>
      </c>
      <c r="F22" s="130">
        <v>26971</v>
      </c>
      <c r="G22" s="130">
        <v>2621</v>
      </c>
      <c r="H22" s="130">
        <v>3816</v>
      </c>
      <c r="I22" s="130">
        <v>8960</v>
      </c>
      <c r="J22" s="130">
        <v>851</v>
      </c>
      <c r="K22" s="130">
        <v>1022</v>
      </c>
    </row>
    <row r="23" spans="2:11" x14ac:dyDescent="0.25">
      <c r="B23" s="131">
        <v>2011</v>
      </c>
      <c r="C23" s="130">
        <v>1726</v>
      </c>
      <c r="D23" s="130">
        <v>134</v>
      </c>
      <c r="E23" s="130">
        <v>453</v>
      </c>
      <c r="F23" s="130">
        <v>31000</v>
      </c>
      <c r="G23" s="130">
        <v>3561</v>
      </c>
      <c r="H23" s="130">
        <v>5393</v>
      </c>
      <c r="I23" s="130">
        <v>11136</v>
      </c>
      <c r="J23" s="130">
        <v>1312</v>
      </c>
      <c r="K23" s="130">
        <v>1661</v>
      </c>
    </row>
    <row r="24" spans="2:11" x14ac:dyDescent="0.25">
      <c r="B24" s="131">
        <v>2012</v>
      </c>
      <c r="C24" s="130">
        <v>2507</v>
      </c>
      <c r="D24" s="130">
        <v>188</v>
      </c>
      <c r="E24" s="130">
        <v>674</v>
      </c>
      <c r="F24" s="130">
        <v>39055</v>
      </c>
      <c r="G24" s="130">
        <v>4899</v>
      </c>
      <c r="H24" s="130">
        <v>8389</v>
      </c>
      <c r="I24" s="130">
        <v>15244</v>
      </c>
      <c r="J24" s="130">
        <v>1976</v>
      </c>
      <c r="K24" s="130">
        <v>2814</v>
      </c>
    </row>
    <row r="25" spans="2:11" x14ac:dyDescent="0.25">
      <c r="B25" s="131">
        <v>2013</v>
      </c>
      <c r="C25" s="130">
        <v>2591</v>
      </c>
      <c r="D25" s="130">
        <v>228</v>
      </c>
      <c r="E25" s="130">
        <v>936</v>
      </c>
      <c r="F25" s="130">
        <v>43288</v>
      </c>
      <c r="G25" s="130">
        <v>6631</v>
      </c>
      <c r="H25" s="130">
        <v>11987</v>
      </c>
      <c r="I25" s="130">
        <v>17248</v>
      </c>
      <c r="J25" s="130">
        <v>2593</v>
      </c>
      <c r="K25" s="130">
        <v>4318</v>
      </c>
    </row>
    <row r="26" spans="2:11" x14ac:dyDescent="0.25">
      <c r="B26" s="131">
        <v>2014</v>
      </c>
      <c r="C26" s="130">
        <v>2722</v>
      </c>
      <c r="D26" s="130">
        <v>204</v>
      </c>
      <c r="E26" s="130">
        <v>965</v>
      </c>
      <c r="F26" s="130">
        <v>44327</v>
      </c>
      <c r="G26" s="130">
        <v>6622</v>
      </c>
      <c r="H26" s="130">
        <v>13067</v>
      </c>
      <c r="I26" s="130">
        <v>21090</v>
      </c>
      <c r="J26" s="130">
        <v>3144</v>
      </c>
      <c r="K26" s="130">
        <v>5659</v>
      </c>
    </row>
    <row r="27" spans="2:11" x14ac:dyDescent="0.25">
      <c r="B27" s="131">
        <v>2015</v>
      </c>
      <c r="C27" s="130">
        <v>3099</v>
      </c>
      <c r="D27" s="130">
        <v>250</v>
      </c>
      <c r="E27" s="130">
        <v>1080</v>
      </c>
      <c r="F27" s="130">
        <v>44674</v>
      </c>
      <c r="G27" s="130">
        <v>6219</v>
      </c>
      <c r="H27" s="130">
        <v>13481</v>
      </c>
      <c r="I27" s="130">
        <v>26605</v>
      </c>
      <c r="J27" s="130">
        <v>3864</v>
      </c>
      <c r="K27" s="130">
        <v>7862</v>
      </c>
    </row>
    <row r="28" spans="2:11" x14ac:dyDescent="0.25">
      <c r="B28" s="131">
        <v>2016</v>
      </c>
      <c r="C28" s="130">
        <v>3072</v>
      </c>
      <c r="D28" s="130">
        <v>209</v>
      </c>
      <c r="E28" s="130">
        <v>1223</v>
      </c>
      <c r="F28" s="130">
        <v>44198</v>
      </c>
      <c r="G28" s="130">
        <v>5861</v>
      </c>
      <c r="H28" s="130">
        <v>14305</v>
      </c>
      <c r="I28" s="130">
        <v>31356</v>
      </c>
      <c r="J28" s="130">
        <v>4291</v>
      </c>
      <c r="K28" s="130">
        <v>10175</v>
      </c>
    </row>
    <row r="29" spans="2:11" x14ac:dyDescent="0.25">
      <c r="B29" s="131">
        <v>2017</v>
      </c>
      <c r="C29" s="130">
        <v>2866</v>
      </c>
      <c r="D29" s="130">
        <v>189</v>
      </c>
      <c r="E29" s="130">
        <v>1047</v>
      </c>
      <c r="F29" s="130">
        <v>39500</v>
      </c>
      <c r="G29" s="130">
        <v>5127</v>
      </c>
      <c r="H29" s="130">
        <v>12438</v>
      </c>
      <c r="I29" s="130">
        <v>32690</v>
      </c>
      <c r="J29" s="130">
        <v>4731</v>
      </c>
      <c r="K29" s="130">
        <v>10804</v>
      </c>
    </row>
    <row r="30" spans="2:11" x14ac:dyDescent="0.25">
      <c r="B30" s="55">
        <v>2018</v>
      </c>
      <c r="C30" s="132">
        <v>3236</v>
      </c>
      <c r="D30" s="132">
        <v>187</v>
      </c>
      <c r="E30" s="132">
        <v>1209</v>
      </c>
      <c r="F30" s="132">
        <v>40569</v>
      </c>
      <c r="G30" s="132">
        <v>4812</v>
      </c>
      <c r="H30" s="132">
        <v>12092</v>
      </c>
      <c r="I30" s="132">
        <v>35543</v>
      </c>
      <c r="J30" s="132">
        <v>4811</v>
      </c>
      <c r="K30" s="132">
        <v>11240</v>
      </c>
    </row>
    <row r="31" spans="2:11" x14ac:dyDescent="0.25">
      <c r="B31" s="46" t="s">
        <v>163</v>
      </c>
    </row>
    <row r="32" spans="2:11" x14ac:dyDescent="0.25">
      <c r="B32" s="47" t="s">
        <v>164</v>
      </c>
    </row>
    <row r="33" spans="2:2" x14ac:dyDescent="0.25">
      <c r="B33" s="47" t="s">
        <v>165</v>
      </c>
    </row>
    <row r="34" spans="2:2" x14ac:dyDescent="0.25">
      <c r="B34" s="47" t="s">
        <v>227</v>
      </c>
    </row>
    <row r="35" spans="2:2" x14ac:dyDescent="0.25">
      <c r="B35" s="47" t="s">
        <v>228</v>
      </c>
    </row>
    <row r="36" spans="2:2" x14ac:dyDescent="0.25">
      <c r="B36" s="47" t="s">
        <v>268</v>
      </c>
    </row>
  </sheetData>
  <conditionalFormatting sqref="H4:H14">
    <cfRule type="cellIs" dxfId="27" priority="18" operator="between">
      <formula>1</formula>
      <formula>3</formula>
    </cfRule>
  </conditionalFormatting>
  <conditionalFormatting sqref="I3:I14">
    <cfRule type="cellIs" dxfId="26" priority="17" operator="between">
      <formula>1</formula>
      <formula>3</formula>
    </cfRule>
  </conditionalFormatting>
  <conditionalFormatting sqref="J3:K14">
    <cfRule type="cellIs" dxfId="25" priority="16" operator="between">
      <formula>1</formula>
      <formula>3</formula>
    </cfRule>
  </conditionalFormatting>
  <conditionalFormatting sqref="C19">
    <cfRule type="cellIs" dxfId="24" priority="15" operator="between">
      <formula>1</formula>
      <formula>3</formula>
    </cfRule>
  </conditionalFormatting>
  <conditionalFormatting sqref="C20:C30">
    <cfRule type="cellIs" dxfId="23" priority="14" operator="between">
      <formula>1</formula>
      <formula>3</formula>
    </cfRule>
  </conditionalFormatting>
  <conditionalFormatting sqref="D19">
    <cfRule type="cellIs" dxfId="22" priority="13" operator="between">
      <formula>1</formula>
      <formula>3</formula>
    </cfRule>
  </conditionalFormatting>
  <conditionalFormatting sqref="D20:D30">
    <cfRule type="cellIs" dxfId="21" priority="12" operator="between">
      <formula>1</formula>
      <formula>3</formula>
    </cfRule>
  </conditionalFormatting>
  <conditionalFormatting sqref="E19">
    <cfRule type="cellIs" dxfId="20" priority="11" operator="between">
      <formula>1</formula>
      <formula>3</formula>
    </cfRule>
  </conditionalFormatting>
  <conditionalFormatting sqref="E20:E30">
    <cfRule type="cellIs" dxfId="19" priority="10" operator="between">
      <formula>1</formula>
      <formula>3</formula>
    </cfRule>
  </conditionalFormatting>
  <conditionalFormatting sqref="F19">
    <cfRule type="cellIs" dxfId="18" priority="9" operator="between">
      <formula>1</formula>
      <formula>3</formula>
    </cfRule>
  </conditionalFormatting>
  <conditionalFormatting sqref="F20:F30">
    <cfRule type="cellIs" dxfId="17" priority="8" operator="between">
      <formula>1</formula>
      <formula>3</formula>
    </cfRule>
  </conditionalFormatting>
  <conditionalFormatting sqref="G19">
    <cfRule type="cellIs" dxfId="16" priority="7" operator="between">
      <formula>1</formula>
      <formula>3</formula>
    </cfRule>
  </conditionalFormatting>
  <conditionalFormatting sqref="G20:G30">
    <cfRule type="cellIs" dxfId="15" priority="6" operator="between">
      <formula>1</formula>
      <formula>3</formula>
    </cfRule>
  </conditionalFormatting>
  <conditionalFormatting sqref="H19">
    <cfRule type="cellIs" dxfId="14" priority="5" operator="between">
      <formula>1</formula>
      <formula>3</formula>
    </cfRule>
  </conditionalFormatting>
  <conditionalFormatting sqref="H20:H30">
    <cfRule type="cellIs" dxfId="13" priority="4" operator="between">
      <formula>1</formula>
      <formula>3</formula>
    </cfRule>
  </conditionalFormatting>
  <conditionalFormatting sqref="I19:I30">
    <cfRule type="cellIs" dxfId="12" priority="3" operator="between">
      <formula>1</formula>
      <formula>3</formula>
    </cfRule>
  </conditionalFormatting>
  <conditionalFormatting sqref="H3">
    <cfRule type="cellIs" dxfId="11" priority="19" operator="between">
      <formula>1</formula>
      <formula>3</formula>
    </cfRule>
  </conditionalFormatting>
  <conditionalFormatting sqref="G4:G14">
    <cfRule type="cellIs" dxfId="10" priority="20" operator="between">
      <formula>1</formula>
      <formula>3</formula>
    </cfRule>
  </conditionalFormatting>
  <conditionalFormatting sqref="C3">
    <cfRule type="cellIs" dxfId="9" priority="29" operator="between">
      <formula>1</formula>
      <formula>3</formula>
    </cfRule>
  </conditionalFormatting>
  <conditionalFormatting sqref="C4:C14">
    <cfRule type="cellIs" dxfId="8" priority="28" operator="between">
      <formula>1</formula>
      <formula>3</formula>
    </cfRule>
  </conditionalFormatting>
  <conditionalFormatting sqref="D3">
    <cfRule type="cellIs" dxfId="7" priority="27" operator="between">
      <formula>1</formula>
      <formula>3</formula>
    </cfRule>
  </conditionalFormatting>
  <conditionalFormatting sqref="D4:D14">
    <cfRule type="cellIs" dxfId="6" priority="26" operator="between">
      <formula>1</formula>
      <formula>3</formula>
    </cfRule>
  </conditionalFormatting>
  <conditionalFormatting sqref="E3">
    <cfRule type="cellIs" dxfId="5" priority="25" operator="between">
      <formula>1</formula>
      <formula>3</formula>
    </cfRule>
  </conditionalFormatting>
  <conditionalFormatting sqref="E4:E14">
    <cfRule type="cellIs" dxfId="4" priority="24" operator="between">
      <formula>1</formula>
      <formula>3</formula>
    </cfRule>
  </conditionalFormatting>
  <conditionalFormatting sqref="F3">
    <cfRule type="cellIs" dxfId="3" priority="23" operator="between">
      <formula>1</formula>
      <formula>3</formula>
    </cfRule>
  </conditionalFormatting>
  <conditionalFormatting sqref="F4:F14">
    <cfRule type="cellIs" dxfId="2" priority="22" operator="between">
      <formula>1</formula>
      <formula>3</formula>
    </cfRule>
  </conditionalFormatting>
  <conditionalFormatting sqref="G3">
    <cfRule type="cellIs" dxfId="1" priority="21" operator="between">
      <formula>1</formula>
      <formula>3</formula>
    </cfRule>
  </conditionalFormatting>
  <conditionalFormatting sqref="J19:K30">
    <cfRule type="cellIs" dxfId="0" priority="2" operator="between">
      <formula>1</formula>
      <formula>3</formula>
    </cfRule>
  </conditionalFormatting>
  <hyperlinks>
    <hyperlink ref="A1" location="Index!A1" display="Index" xr:uid="{D50AAEB1-CBD5-4171-BB30-326A893CAAD7}"/>
  </hyperlinks>
  <pageMargins left="0.25" right="0.25" top="0.75" bottom="0.75" header="0.3" footer="0.3"/>
  <pageSetup paperSize="9" scale="78" orientation="landscape" r:id="rId1"/>
  <headerFooter>
    <oddFooter>&amp;L&amp;1#&amp;"Arial"&amp;11&amp;KA80000PROTECTED: CABINET-IN-CONFIDENCE</oddFooter>
  </headerFooter>
  <colBreaks count="1" manualBreakCount="1">
    <brk id="13" max="1048575" man="1"/>
  </col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C6B96E-1C88-4EC7-AC6A-A678383F4762}">
  <sheetPr>
    <pageSetUpPr fitToPage="1"/>
  </sheetPr>
  <dimension ref="A1:L14"/>
  <sheetViews>
    <sheetView showGridLines="0" zoomScaleNormal="100" zoomScaleSheetLayoutView="160" workbookViewId="0">
      <selection activeCell="C50" sqref="C50"/>
    </sheetView>
  </sheetViews>
  <sheetFormatPr defaultRowHeight="15" x14ac:dyDescent="0.25"/>
  <cols>
    <col min="1" max="1" width="6.140625" customWidth="1"/>
    <col min="3" max="3" width="11.85546875" customWidth="1"/>
    <col min="4" max="4" width="14.28515625" customWidth="1"/>
    <col min="5" max="5" width="12.140625" customWidth="1"/>
    <col min="6" max="6" width="19.28515625" customWidth="1"/>
  </cols>
  <sheetData>
    <row r="1" spans="1:12" x14ac:dyDescent="0.25">
      <c r="A1" s="2" t="s">
        <v>53</v>
      </c>
      <c r="B1" s="34" t="s">
        <v>219</v>
      </c>
      <c r="C1" s="10"/>
      <c r="D1" s="10"/>
      <c r="E1" s="10"/>
      <c r="F1" s="10"/>
    </row>
    <row r="2" spans="1:12" ht="36.75" x14ac:dyDescent="0.25">
      <c r="B2" s="128" t="s">
        <v>57</v>
      </c>
      <c r="C2" s="128" t="s">
        <v>90</v>
      </c>
      <c r="D2" s="128" t="s">
        <v>319</v>
      </c>
      <c r="E2" s="128" t="s">
        <v>102</v>
      </c>
      <c r="F2" s="128" t="s">
        <v>103</v>
      </c>
    </row>
    <row r="3" spans="1:12" x14ac:dyDescent="0.25">
      <c r="B3" s="54" t="s">
        <v>132</v>
      </c>
      <c r="C3" s="122">
        <v>107</v>
      </c>
      <c r="D3" s="122">
        <v>267</v>
      </c>
      <c r="E3" s="123" t="s">
        <v>91</v>
      </c>
      <c r="F3" s="124">
        <v>0.03</v>
      </c>
      <c r="H3" s="116"/>
      <c r="I3" s="116"/>
      <c r="J3" s="116"/>
      <c r="K3" s="116"/>
      <c r="L3" s="116"/>
    </row>
    <row r="4" spans="1:12" x14ac:dyDescent="0.25">
      <c r="B4" s="54" t="s">
        <v>133</v>
      </c>
      <c r="C4" s="122">
        <v>133</v>
      </c>
      <c r="D4" s="122">
        <v>427</v>
      </c>
      <c r="E4" s="123" t="s">
        <v>91</v>
      </c>
      <c r="F4" s="124">
        <v>3.4000000000000002E-2</v>
      </c>
      <c r="H4" s="116"/>
      <c r="I4" s="116"/>
      <c r="J4" s="116"/>
      <c r="K4" s="116"/>
      <c r="L4" s="116"/>
    </row>
    <row r="5" spans="1:12" x14ac:dyDescent="0.25">
      <c r="B5" s="54" t="s">
        <v>134</v>
      </c>
      <c r="C5" s="122">
        <v>297</v>
      </c>
      <c r="D5" s="122">
        <v>1021</v>
      </c>
      <c r="E5" s="123" t="s">
        <v>91</v>
      </c>
      <c r="F5" s="124">
        <v>6.7000000000000004E-2</v>
      </c>
      <c r="H5" s="116"/>
      <c r="I5" s="116"/>
      <c r="J5" s="116"/>
      <c r="K5" s="116"/>
      <c r="L5" s="116"/>
    </row>
    <row r="6" spans="1:12" x14ac:dyDescent="0.25">
      <c r="B6" s="54" t="s">
        <v>135</v>
      </c>
      <c r="C6" s="122">
        <v>2173</v>
      </c>
      <c r="D6" s="122">
        <v>15954</v>
      </c>
      <c r="E6" s="123" t="s">
        <v>91</v>
      </c>
      <c r="F6" s="124">
        <v>0.42100000000000004</v>
      </c>
      <c r="H6" s="116"/>
      <c r="I6" s="116"/>
      <c r="J6" s="116"/>
      <c r="K6" s="116"/>
      <c r="L6" s="116"/>
    </row>
    <row r="7" spans="1:12" x14ac:dyDescent="0.25">
      <c r="B7" s="54" t="s">
        <v>136</v>
      </c>
      <c r="C7" s="122">
        <v>3123</v>
      </c>
      <c r="D7" s="122">
        <v>23940</v>
      </c>
      <c r="E7" s="123" t="s">
        <v>91</v>
      </c>
      <c r="F7" s="124">
        <v>0.501</v>
      </c>
      <c r="H7" s="116"/>
      <c r="I7" s="116"/>
      <c r="J7" s="116"/>
      <c r="K7" s="116"/>
      <c r="L7" s="116"/>
    </row>
    <row r="8" spans="1:12" x14ac:dyDescent="0.25">
      <c r="B8" s="54" t="s">
        <v>109</v>
      </c>
      <c r="C8" s="122">
        <v>3661</v>
      </c>
      <c r="D8" s="122">
        <v>28076</v>
      </c>
      <c r="E8" s="123" t="s">
        <v>91</v>
      </c>
      <c r="F8" s="124">
        <v>0.52200000000000002</v>
      </c>
      <c r="H8" s="116"/>
      <c r="I8" s="116"/>
      <c r="J8" s="116"/>
      <c r="K8" s="116"/>
      <c r="L8" s="116"/>
    </row>
    <row r="9" spans="1:12" x14ac:dyDescent="0.25">
      <c r="B9" s="54" t="s">
        <v>137</v>
      </c>
      <c r="C9" s="122">
        <v>4036</v>
      </c>
      <c r="D9" s="122">
        <v>33533</v>
      </c>
      <c r="E9" s="123" t="s">
        <v>91</v>
      </c>
      <c r="F9" s="124">
        <v>0.52700000000000002</v>
      </c>
      <c r="H9" s="116"/>
      <c r="I9" s="116"/>
      <c r="J9" s="116"/>
      <c r="K9" s="116"/>
      <c r="L9" s="116"/>
    </row>
    <row r="10" spans="1:12" x14ac:dyDescent="0.25">
      <c r="B10" s="54" t="s">
        <v>138</v>
      </c>
      <c r="C10" s="122">
        <v>4690</v>
      </c>
      <c r="D10" s="122">
        <v>40785</v>
      </c>
      <c r="E10" s="123" t="s">
        <v>91</v>
      </c>
      <c r="F10" s="124">
        <v>0.55100000000000005</v>
      </c>
      <c r="H10" s="116"/>
      <c r="I10" s="116"/>
      <c r="J10" s="116"/>
      <c r="K10" s="116"/>
      <c r="L10" s="116"/>
    </row>
    <row r="11" spans="1:12" x14ac:dyDescent="0.25">
      <c r="B11" s="54" t="s">
        <v>139</v>
      </c>
      <c r="C11" s="122">
        <v>5511</v>
      </c>
      <c r="D11" s="122">
        <v>46666</v>
      </c>
      <c r="E11" s="123" t="s">
        <v>91</v>
      </c>
      <c r="F11" s="124">
        <v>0.54899999999999993</v>
      </c>
      <c r="H11" s="116"/>
      <c r="I11" s="116"/>
      <c r="J11" s="116"/>
      <c r="K11" s="116"/>
      <c r="L11" s="116"/>
    </row>
    <row r="12" spans="1:12" x14ac:dyDescent="0.25">
      <c r="B12" s="54" t="s">
        <v>140</v>
      </c>
      <c r="C12" s="122">
        <v>4751</v>
      </c>
      <c r="D12" s="122">
        <v>41187</v>
      </c>
      <c r="E12" s="123" t="s">
        <v>91</v>
      </c>
      <c r="F12" s="124">
        <v>0.47299999999999998</v>
      </c>
      <c r="H12" s="116"/>
      <c r="I12" s="116"/>
      <c r="J12" s="116"/>
      <c r="K12" s="116"/>
      <c r="L12" s="116"/>
    </row>
    <row r="13" spans="1:12" x14ac:dyDescent="0.25">
      <c r="B13" s="52" t="s">
        <v>141</v>
      </c>
      <c r="C13" s="125">
        <v>4527</v>
      </c>
      <c r="D13" s="125">
        <v>43045</v>
      </c>
      <c r="E13" s="126" t="s">
        <v>91</v>
      </c>
      <c r="F13" s="127">
        <v>0.44500000000000001</v>
      </c>
      <c r="H13" s="116"/>
      <c r="I13" s="116"/>
      <c r="J13" s="116"/>
      <c r="K13" s="116"/>
      <c r="L13" s="116"/>
    </row>
    <row r="14" spans="1:12" x14ac:dyDescent="0.25">
      <c r="B14" s="26" t="s">
        <v>93</v>
      </c>
      <c r="C14" s="28" t="s">
        <v>320</v>
      </c>
      <c r="D14" s="28"/>
      <c r="E14" s="28"/>
      <c r="F14" s="28"/>
    </row>
  </sheetData>
  <hyperlinks>
    <hyperlink ref="A1" location="Index!A1" display="Index" xr:uid="{F1026EE6-51FD-4CC2-A080-2485CF072C1E}"/>
  </hyperlinks>
  <pageMargins left="0.25" right="0.25" top="0.75" bottom="0.75" header="0.3" footer="0.3"/>
  <pageSetup paperSize="9" orientation="landscape" r:id="rId1"/>
  <headerFooter>
    <oddFooter>&amp;L&amp;1#&amp;"Arial"&amp;11&amp;KA80000PROTECTED: CABINET-IN-CONFIDENCE</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58A438-7734-4E73-B542-28AB7C66E0F4}">
  <sheetPr>
    <pageSetUpPr fitToPage="1"/>
  </sheetPr>
  <dimension ref="A1:J19"/>
  <sheetViews>
    <sheetView showGridLines="0" zoomScaleNormal="100" zoomScaleSheetLayoutView="145" workbookViewId="0">
      <selection activeCell="G31" sqref="G31"/>
    </sheetView>
  </sheetViews>
  <sheetFormatPr defaultRowHeight="15" x14ac:dyDescent="0.25"/>
  <cols>
    <col min="3" max="3" width="21.140625" customWidth="1"/>
    <col min="4" max="4" width="21.28515625" customWidth="1"/>
    <col min="5" max="5" width="21.85546875" customWidth="1"/>
    <col min="6" max="6" width="22" customWidth="1"/>
    <col min="9" max="9" width="24.28515625" customWidth="1"/>
    <col min="10" max="10" width="22" customWidth="1"/>
  </cols>
  <sheetData>
    <row r="1" spans="1:10" x14ac:dyDescent="0.25">
      <c r="A1" s="2" t="s">
        <v>53</v>
      </c>
      <c r="B1" s="13" t="s">
        <v>263</v>
      </c>
      <c r="C1" s="12"/>
      <c r="D1" s="12"/>
      <c r="E1" s="12"/>
      <c r="F1" s="12"/>
      <c r="G1" s="12"/>
      <c r="H1" s="12"/>
      <c r="I1" s="12"/>
      <c r="J1" s="12"/>
    </row>
    <row r="2" spans="1:10" ht="48.75" x14ac:dyDescent="0.25">
      <c r="B2" s="52" t="s">
        <v>57</v>
      </c>
      <c r="C2" s="53" t="s">
        <v>65</v>
      </c>
      <c r="D2" s="53" t="s">
        <v>64</v>
      </c>
      <c r="E2" s="53" t="s">
        <v>270</v>
      </c>
      <c r="F2" s="53" t="s">
        <v>271</v>
      </c>
      <c r="G2" s="53" t="s">
        <v>150</v>
      </c>
      <c r="H2" s="53" t="s">
        <v>60</v>
      </c>
      <c r="I2" s="53" t="s">
        <v>67</v>
      </c>
      <c r="J2" s="53" t="s">
        <v>66</v>
      </c>
    </row>
    <row r="3" spans="1:10" x14ac:dyDescent="0.25">
      <c r="B3" s="161">
        <v>2007</v>
      </c>
      <c r="C3" s="121">
        <v>93</v>
      </c>
      <c r="D3" s="174">
        <v>0.13200000000000001</v>
      </c>
      <c r="E3" s="153">
        <v>4987</v>
      </c>
      <c r="F3" s="174">
        <v>7.0000000000000007E-2</v>
      </c>
      <c r="G3" s="174">
        <v>6.2E-2</v>
      </c>
      <c r="H3" s="107">
        <v>2.3666666666666667</v>
      </c>
      <c r="I3" s="121">
        <v>32</v>
      </c>
      <c r="J3" s="174">
        <v>0.97</v>
      </c>
    </row>
    <row r="4" spans="1:10" x14ac:dyDescent="0.25">
      <c r="B4" s="161">
        <v>2008</v>
      </c>
      <c r="C4" s="121">
        <v>112</v>
      </c>
      <c r="D4" s="174">
        <v>0.153</v>
      </c>
      <c r="E4" s="153">
        <v>4860</v>
      </c>
      <c r="F4" s="174">
        <v>6.8000000000000005E-2</v>
      </c>
      <c r="G4" s="174">
        <v>8.4999999999999992E-2</v>
      </c>
      <c r="H4" s="107">
        <v>2.3749999999999996</v>
      </c>
      <c r="I4" s="121">
        <v>45</v>
      </c>
      <c r="J4" s="174">
        <v>0.52900000000000003</v>
      </c>
    </row>
    <row r="5" spans="1:10" x14ac:dyDescent="0.25">
      <c r="B5" s="161">
        <v>2009</v>
      </c>
      <c r="C5" s="121">
        <v>127</v>
      </c>
      <c r="D5" s="174">
        <v>0.152</v>
      </c>
      <c r="E5" s="153">
        <v>4590</v>
      </c>
      <c r="F5" s="174">
        <v>6.5000000000000002E-2</v>
      </c>
      <c r="G5" s="174">
        <v>8.6999999999999994E-2</v>
      </c>
      <c r="H5" s="107">
        <v>1.723076923076923</v>
      </c>
      <c r="I5" s="121">
        <v>85</v>
      </c>
      <c r="J5" s="174">
        <v>0.08</v>
      </c>
    </row>
    <row r="6" spans="1:10" x14ac:dyDescent="0.25">
      <c r="B6" s="161">
        <v>2010</v>
      </c>
      <c r="C6" s="121">
        <v>98</v>
      </c>
      <c r="D6" s="174">
        <v>0.112</v>
      </c>
      <c r="E6" s="153">
        <v>4755</v>
      </c>
      <c r="F6" s="174">
        <v>6.5000000000000002E-2</v>
      </c>
      <c r="G6" s="174">
        <v>4.7E-2</v>
      </c>
      <c r="H6" s="107">
        <v>1.9264705882352942</v>
      </c>
      <c r="I6" s="121">
        <v>40</v>
      </c>
      <c r="J6" s="174">
        <v>9.1999999999999998E-2</v>
      </c>
    </row>
    <row r="7" spans="1:10" x14ac:dyDescent="0.25">
      <c r="B7" s="161">
        <v>2011</v>
      </c>
      <c r="C7" s="121">
        <v>122</v>
      </c>
      <c r="D7" s="174">
        <v>0.13100000000000001</v>
      </c>
      <c r="E7" s="153">
        <v>4681</v>
      </c>
      <c r="F7" s="174">
        <v>6.5000000000000002E-2</v>
      </c>
      <c r="G7" s="174">
        <v>6.6000000000000003E-2</v>
      </c>
      <c r="H7" s="107">
        <v>1.6984126984126984</v>
      </c>
      <c r="I7" s="121">
        <v>47</v>
      </c>
      <c r="J7" s="174">
        <v>0.14699999999999999</v>
      </c>
    </row>
    <row r="8" spans="1:10" x14ac:dyDescent="0.25">
      <c r="B8" s="161">
        <v>2012</v>
      </c>
      <c r="C8" s="121">
        <v>102</v>
      </c>
      <c r="D8" s="174">
        <v>0.106</v>
      </c>
      <c r="E8" s="153">
        <v>4847</v>
      </c>
      <c r="F8" s="174">
        <v>6.3E-2</v>
      </c>
      <c r="G8" s="174">
        <v>4.2999999999999997E-2</v>
      </c>
      <c r="H8" s="107">
        <v>1.791044776119403</v>
      </c>
      <c r="I8" s="121">
        <v>33</v>
      </c>
      <c r="J8" s="174">
        <v>6.6000000000000003E-2</v>
      </c>
    </row>
    <row r="9" spans="1:10" x14ac:dyDescent="0.25">
      <c r="B9" s="161">
        <v>2013</v>
      </c>
      <c r="C9" s="121">
        <v>122</v>
      </c>
      <c r="D9" s="174">
        <v>0.121</v>
      </c>
      <c r="E9" s="153">
        <v>5120</v>
      </c>
      <c r="F9" s="174">
        <v>6.7000000000000004E-2</v>
      </c>
      <c r="G9" s="174">
        <v>5.3999999999999992E-2</v>
      </c>
      <c r="H9" s="107">
        <v>1.8208955223880596</v>
      </c>
      <c r="I9" s="121">
        <v>35</v>
      </c>
      <c r="J9" s="174">
        <v>7.0000000000000007E-2</v>
      </c>
    </row>
    <row r="10" spans="1:10" x14ac:dyDescent="0.25">
      <c r="B10" s="161">
        <v>2014</v>
      </c>
      <c r="C10" s="121">
        <v>126</v>
      </c>
      <c r="D10" s="174">
        <v>0.121</v>
      </c>
      <c r="E10" s="153">
        <v>5197</v>
      </c>
      <c r="F10" s="174">
        <v>6.7000000000000004E-2</v>
      </c>
      <c r="G10" s="174">
        <v>5.3999999999999992E-2</v>
      </c>
      <c r="H10" s="107">
        <v>1.6</v>
      </c>
      <c r="I10" s="121">
        <v>35</v>
      </c>
      <c r="J10" s="174">
        <v>0.104</v>
      </c>
    </row>
    <row r="11" spans="1:10" x14ac:dyDescent="0.25">
      <c r="B11" s="161">
        <v>2015</v>
      </c>
      <c r="C11" s="121">
        <v>134</v>
      </c>
      <c r="D11" s="174">
        <v>0.115</v>
      </c>
      <c r="E11" s="153">
        <v>5118</v>
      </c>
      <c r="F11" s="174">
        <v>6.6000000000000003E-2</v>
      </c>
      <c r="G11" s="174">
        <v>4.9000000000000002E-2</v>
      </c>
      <c r="H11" s="107">
        <v>1.7424242424242424</v>
      </c>
      <c r="I11" s="121">
        <v>40</v>
      </c>
      <c r="J11" s="174">
        <v>0.159</v>
      </c>
    </row>
    <row r="12" spans="1:10" x14ac:dyDescent="0.25">
      <c r="B12" s="161">
        <v>2016</v>
      </c>
      <c r="C12" s="121">
        <v>109</v>
      </c>
      <c r="D12" s="174">
        <v>9.8000000000000004E-2</v>
      </c>
      <c r="E12" s="153">
        <v>5375</v>
      </c>
      <c r="F12" s="174">
        <v>6.8000000000000005E-2</v>
      </c>
      <c r="G12" s="174">
        <v>0.03</v>
      </c>
      <c r="H12" s="107">
        <v>1.4411764705882353</v>
      </c>
      <c r="I12" s="121">
        <v>24</v>
      </c>
      <c r="J12" s="174">
        <v>8.7999999999999995E-2</v>
      </c>
    </row>
    <row r="13" spans="1:10" x14ac:dyDescent="0.25">
      <c r="B13" s="55">
        <v>2017</v>
      </c>
      <c r="C13" s="155">
        <v>154</v>
      </c>
      <c r="D13" s="175">
        <v>0.13700000000000001</v>
      </c>
      <c r="E13" s="156">
        <v>5395</v>
      </c>
      <c r="F13" s="175">
        <v>6.9000000000000006E-2</v>
      </c>
      <c r="G13" s="175">
        <v>6.8000000000000005E-2</v>
      </c>
      <c r="H13" s="108">
        <v>1.9855072463768115</v>
      </c>
      <c r="I13" s="155">
        <v>19</v>
      </c>
      <c r="J13" s="175">
        <v>8.6999999999999994E-2</v>
      </c>
    </row>
    <row r="14" spans="1:10" x14ac:dyDescent="0.25">
      <c r="B14" s="113" t="s">
        <v>61</v>
      </c>
      <c r="C14" s="14"/>
      <c r="D14" s="14"/>
      <c r="E14" s="14"/>
      <c r="F14" s="14"/>
      <c r="G14" s="15"/>
      <c r="H14" s="15"/>
      <c r="I14" s="15"/>
      <c r="J14" s="14"/>
    </row>
    <row r="15" spans="1:10" ht="15" customHeight="1" x14ac:dyDescent="0.25">
      <c r="B15" s="114" t="s">
        <v>248</v>
      </c>
      <c r="C15" s="16"/>
      <c r="D15" s="16"/>
      <c r="E15" s="16"/>
      <c r="F15" s="16"/>
      <c r="G15" s="16"/>
      <c r="H15" s="16"/>
      <c r="I15" s="16"/>
      <c r="J15" s="16"/>
    </row>
    <row r="16" spans="1:10" ht="15" customHeight="1" x14ac:dyDescent="0.25">
      <c r="B16" s="115" t="s">
        <v>225</v>
      </c>
      <c r="C16" s="17"/>
      <c r="D16" s="17"/>
      <c r="E16" s="17"/>
      <c r="F16" s="17"/>
      <c r="G16" s="17"/>
      <c r="H16" s="17"/>
      <c r="I16" s="17"/>
      <c r="J16" s="17"/>
    </row>
    <row r="19" spans="3:3" x14ac:dyDescent="0.25">
      <c r="C19" s="58"/>
    </row>
  </sheetData>
  <hyperlinks>
    <hyperlink ref="A1" location="Index!A1" display="Index" xr:uid="{3ABA53AA-CCCC-428D-9258-F21E5435C222}"/>
  </hyperlinks>
  <pageMargins left="0.7" right="0.7" top="0.75" bottom="0.75" header="0.3" footer="0.3"/>
  <pageSetup paperSize="9" scale="77" orientation="landscape" r:id="rId1"/>
  <headerFooter>
    <oddFooter>&amp;L&amp;1#&amp;"Arial"&amp;11&amp;KA80000PROTECTED: CABINET-IN-CONFIDENCE</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55BCE8-30E1-4D6D-A34C-E92C651476A0}">
  <sheetPr>
    <pageSetUpPr fitToPage="1"/>
  </sheetPr>
  <dimension ref="A1:Q37"/>
  <sheetViews>
    <sheetView showGridLines="0" zoomScaleNormal="100" zoomScaleSheetLayoutView="190" workbookViewId="0">
      <selection activeCell="C50" sqref="C50"/>
    </sheetView>
  </sheetViews>
  <sheetFormatPr defaultRowHeight="15" x14ac:dyDescent="0.25"/>
  <cols>
    <col min="1" max="1" width="6.42578125" customWidth="1"/>
    <col min="3" max="3" width="13" customWidth="1"/>
    <col min="4" max="4" width="15.28515625" customWidth="1"/>
    <col min="5" max="5" width="14.7109375" customWidth="1"/>
    <col min="6" max="6" width="16" customWidth="1"/>
    <col min="12" max="12" width="5.5703125" customWidth="1"/>
    <col min="17" max="17" width="9.140625" style="42"/>
  </cols>
  <sheetData>
    <row r="1" spans="1:17" x14ac:dyDescent="0.25">
      <c r="A1" s="2" t="s">
        <v>53</v>
      </c>
      <c r="B1" s="34" t="s">
        <v>175</v>
      </c>
    </row>
    <row r="2" spans="1:17" ht="24.75" x14ac:dyDescent="0.25">
      <c r="B2" s="128" t="s">
        <v>57</v>
      </c>
      <c r="C2" s="128" t="s">
        <v>108</v>
      </c>
      <c r="D2" s="128" t="s">
        <v>149</v>
      </c>
      <c r="E2" s="128" t="s">
        <v>321</v>
      </c>
      <c r="F2" s="128" t="s">
        <v>322</v>
      </c>
      <c r="G2" s="128" t="s">
        <v>150</v>
      </c>
      <c r="H2" s="128" t="s">
        <v>105</v>
      </c>
      <c r="Q2"/>
    </row>
    <row r="3" spans="1:17" x14ac:dyDescent="0.25">
      <c r="B3" s="141">
        <v>2008</v>
      </c>
      <c r="C3" s="135">
        <v>0.203345</v>
      </c>
      <c r="D3" s="135">
        <v>0.19853451031498193</v>
      </c>
      <c r="E3" s="135">
        <v>5.3784999999999999E-2</v>
      </c>
      <c r="F3" s="136">
        <v>7.3364654860860135E-2</v>
      </c>
      <c r="G3" s="135">
        <v>0.14956</v>
      </c>
      <c r="H3" s="139">
        <v>3.7807009389234918</v>
      </c>
      <c r="Q3"/>
    </row>
    <row r="4" spans="1:17" x14ac:dyDescent="0.25">
      <c r="B4" s="142" t="s">
        <v>245</v>
      </c>
      <c r="C4" s="137">
        <v>0.157448</v>
      </c>
      <c r="D4" s="137">
        <v>0.19871322595396573</v>
      </c>
      <c r="E4" s="137">
        <v>6.0757000000000005E-2</v>
      </c>
      <c r="F4" s="138">
        <v>4.0159981565910101E-2</v>
      </c>
      <c r="G4" s="137">
        <v>9.6690999999999999E-2</v>
      </c>
      <c r="H4" s="140">
        <v>2.5914380236022185</v>
      </c>
      <c r="Q4"/>
    </row>
    <row r="5" spans="1:17" x14ac:dyDescent="0.25">
      <c r="B5" s="39" t="s">
        <v>222</v>
      </c>
      <c r="C5" s="134"/>
      <c r="D5" s="134"/>
      <c r="E5" s="134"/>
      <c r="F5" s="134"/>
      <c r="Q5"/>
    </row>
    <row r="6" spans="1:17" x14ac:dyDescent="0.25">
      <c r="B6" s="45" t="s">
        <v>170</v>
      </c>
      <c r="C6" s="134"/>
      <c r="D6" s="134"/>
      <c r="E6" s="134"/>
      <c r="F6" s="134"/>
      <c r="Q6"/>
    </row>
    <row r="7" spans="1:17" x14ac:dyDescent="0.25">
      <c r="B7" s="45" t="s">
        <v>171</v>
      </c>
      <c r="C7" s="134"/>
      <c r="D7" s="134"/>
      <c r="E7" s="134"/>
      <c r="F7" s="134"/>
      <c r="Q7"/>
    </row>
    <row r="8" spans="1:17" x14ac:dyDescent="0.25">
      <c r="B8" s="45" t="s">
        <v>232</v>
      </c>
      <c r="C8" s="134"/>
      <c r="D8" s="134"/>
      <c r="E8" s="134"/>
      <c r="F8" s="134"/>
      <c r="Q8"/>
    </row>
    <row r="9" spans="1:17" x14ac:dyDescent="0.25">
      <c r="B9" s="45" t="s">
        <v>104</v>
      </c>
      <c r="C9" s="134"/>
      <c r="D9" s="134"/>
      <c r="E9" s="134"/>
      <c r="F9" s="134"/>
      <c r="Q9"/>
    </row>
    <row r="10" spans="1:17" x14ac:dyDescent="0.25">
      <c r="B10" s="134"/>
      <c r="C10" s="134"/>
      <c r="D10" s="134"/>
      <c r="E10" s="134"/>
      <c r="F10" s="134"/>
      <c r="Q10"/>
    </row>
    <row r="11" spans="1:17" x14ac:dyDescent="0.25">
      <c r="B11" s="34" t="s">
        <v>264</v>
      </c>
      <c r="C11" s="134"/>
      <c r="D11" s="134"/>
      <c r="E11" s="134"/>
      <c r="F11" s="134"/>
      <c r="G11" s="42"/>
      <c r="H11" s="42"/>
      <c r="Q11"/>
    </row>
    <row r="12" spans="1:17" ht="24.75" x14ac:dyDescent="0.25">
      <c r="B12" s="128" t="s">
        <v>57</v>
      </c>
      <c r="C12" s="128" t="s">
        <v>108</v>
      </c>
      <c r="D12" s="128" t="s">
        <v>321</v>
      </c>
      <c r="E12" s="128" t="s">
        <v>150</v>
      </c>
      <c r="F12" s="128" t="s">
        <v>105</v>
      </c>
      <c r="Q12"/>
    </row>
    <row r="13" spans="1:17" x14ac:dyDescent="0.25">
      <c r="B13" s="141">
        <v>2008</v>
      </c>
      <c r="C13" s="135">
        <f>1-C3</f>
        <v>0.796655</v>
      </c>
      <c r="D13" s="135">
        <f>1-E3</f>
        <v>0.94621500000000003</v>
      </c>
      <c r="E13" s="135">
        <f>C13-D13</f>
        <v>-0.14956000000000003</v>
      </c>
      <c r="F13" s="139">
        <f>C13/D13</f>
        <v>0.84193867144359369</v>
      </c>
      <c r="Q13"/>
    </row>
    <row r="14" spans="1:17" x14ac:dyDescent="0.25">
      <c r="B14" s="142" t="s">
        <v>245</v>
      </c>
      <c r="C14" s="137">
        <f>1-C4</f>
        <v>0.84255199999999997</v>
      </c>
      <c r="D14" s="137">
        <f>1-E4</f>
        <v>0.93924300000000005</v>
      </c>
      <c r="E14" s="137">
        <f>C14-D14</f>
        <v>-9.6691000000000082E-2</v>
      </c>
      <c r="F14" s="140">
        <f>C14/D14</f>
        <v>0.89705432992314016</v>
      </c>
      <c r="Q14"/>
    </row>
    <row r="15" spans="1:17" x14ac:dyDescent="0.25">
      <c r="B15" s="39" t="s">
        <v>176</v>
      </c>
      <c r="C15" s="42"/>
      <c r="D15" s="42"/>
      <c r="E15" s="42"/>
      <c r="F15" s="42"/>
      <c r="G15" s="42"/>
      <c r="H15" s="42"/>
      <c r="Q15"/>
    </row>
    <row r="16" spans="1:17" x14ac:dyDescent="0.25">
      <c r="B16" s="45" t="s">
        <v>265</v>
      </c>
      <c r="C16" s="42"/>
      <c r="D16" s="42"/>
      <c r="E16" s="42"/>
      <c r="F16" s="42"/>
      <c r="G16" s="42"/>
      <c r="H16" s="42"/>
      <c r="Q16"/>
    </row>
    <row r="17" spans="2:17" x14ac:dyDescent="0.25">
      <c r="B17" s="45"/>
      <c r="C17" s="42"/>
      <c r="D17" s="42"/>
      <c r="E17" s="42"/>
      <c r="F17" s="42"/>
      <c r="G17" s="42"/>
      <c r="H17" s="42"/>
      <c r="Q17"/>
    </row>
    <row r="18" spans="2:17" x14ac:dyDescent="0.25">
      <c r="B18" s="45"/>
      <c r="C18" s="42"/>
      <c r="D18" s="42"/>
      <c r="E18" s="42"/>
      <c r="F18" s="42"/>
      <c r="G18" s="42"/>
      <c r="H18" s="42"/>
      <c r="Q18"/>
    </row>
    <row r="19" spans="2:17" x14ac:dyDescent="0.25">
      <c r="B19" s="45"/>
      <c r="C19" s="42"/>
      <c r="D19" s="42"/>
      <c r="E19" s="42"/>
      <c r="F19" s="42"/>
      <c r="G19" s="42"/>
      <c r="H19" s="42"/>
      <c r="Q19"/>
    </row>
    <row r="20" spans="2:17" x14ac:dyDescent="0.25">
      <c r="D20" s="42"/>
      <c r="Q20"/>
    </row>
    <row r="21" spans="2:17" x14ac:dyDescent="0.25">
      <c r="D21" s="42"/>
      <c r="Q21"/>
    </row>
    <row r="22" spans="2:17" x14ac:dyDescent="0.25">
      <c r="D22" s="42"/>
      <c r="Q22"/>
    </row>
    <row r="23" spans="2:17" x14ac:dyDescent="0.25">
      <c r="D23" s="42"/>
      <c r="Q23"/>
    </row>
    <row r="24" spans="2:17" x14ac:dyDescent="0.25">
      <c r="D24" s="42"/>
      <c r="Q24"/>
    </row>
    <row r="25" spans="2:17" x14ac:dyDescent="0.25">
      <c r="D25" s="42"/>
      <c r="Q25"/>
    </row>
    <row r="26" spans="2:17" x14ac:dyDescent="0.25">
      <c r="D26" s="42"/>
      <c r="Q26"/>
    </row>
    <row r="27" spans="2:17" x14ac:dyDescent="0.25">
      <c r="D27" s="42"/>
      <c r="Q27"/>
    </row>
    <row r="28" spans="2:17" x14ac:dyDescent="0.25">
      <c r="D28" s="42"/>
      <c r="Q28"/>
    </row>
    <row r="29" spans="2:17" x14ac:dyDescent="0.25">
      <c r="D29" s="42"/>
      <c r="Q29"/>
    </row>
    <row r="30" spans="2:17" x14ac:dyDescent="0.25">
      <c r="D30" s="42"/>
      <c r="Q30"/>
    </row>
    <row r="31" spans="2:17" x14ac:dyDescent="0.25">
      <c r="D31" s="42"/>
      <c r="Q31"/>
    </row>
    <row r="32" spans="2:17" x14ac:dyDescent="0.25">
      <c r="D32" s="42"/>
      <c r="Q32"/>
    </row>
    <row r="33" spans="4:17" x14ac:dyDescent="0.25">
      <c r="D33" s="42"/>
      <c r="Q33"/>
    </row>
    <row r="34" spans="4:17" x14ac:dyDescent="0.25">
      <c r="D34" s="42"/>
      <c r="Q34"/>
    </row>
    <row r="35" spans="4:17" x14ac:dyDescent="0.25">
      <c r="D35" s="42"/>
      <c r="Q35"/>
    </row>
    <row r="36" spans="4:17" x14ac:dyDescent="0.25">
      <c r="D36" s="42"/>
      <c r="Q36"/>
    </row>
    <row r="37" spans="4:17" x14ac:dyDescent="0.25">
      <c r="D37" s="42"/>
      <c r="Q37"/>
    </row>
  </sheetData>
  <hyperlinks>
    <hyperlink ref="A1" location="Index!A1" display="Index" xr:uid="{80C6C009-82C0-42FE-B030-FCFC9F1C400F}"/>
  </hyperlinks>
  <pageMargins left="0.25" right="0.25" top="0.75" bottom="0.75" header="0.3" footer="0.3"/>
  <pageSetup paperSize="9" orientation="landscape" r:id="rId1"/>
  <headerFooter>
    <oddFooter>&amp;L&amp;1#&amp;"Arial"&amp;11&amp;KA80000PROTECTED: CABINET-IN-CONFIDENCE</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0C9639-8189-432E-AE91-6B650540F4C3}">
  <dimension ref="A1:P25"/>
  <sheetViews>
    <sheetView showGridLines="0" zoomScaleNormal="100" zoomScaleSheetLayoutView="220" workbookViewId="0">
      <selection activeCell="C50" sqref="C50"/>
    </sheetView>
  </sheetViews>
  <sheetFormatPr defaultRowHeight="15" x14ac:dyDescent="0.25"/>
  <cols>
    <col min="1" max="1" width="6.140625" customWidth="1"/>
    <col min="3" max="3" width="13.140625" customWidth="1"/>
    <col min="4" max="4" width="18" customWidth="1"/>
    <col min="5" max="5" width="10" customWidth="1"/>
    <col min="8" max="8" width="14.7109375" customWidth="1"/>
  </cols>
  <sheetData>
    <row r="1" spans="1:5" x14ac:dyDescent="0.25">
      <c r="A1" s="2" t="s">
        <v>53</v>
      </c>
      <c r="B1" s="34" t="s">
        <v>220</v>
      </c>
    </row>
    <row r="2" spans="1:5" ht="24.75" x14ac:dyDescent="0.25">
      <c r="B2" s="128" t="s">
        <v>57</v>
      </c>
      <c r="C2" s="128" t="s">
        <v>108</v>
      </c>
      <c r="D2" s="128" t="s">
        <v>148</v>
      </c>
      <c r="E2" s="128" t="s">
        <v>150</v>
      </c>
    </row>
    <row r="3" spans="1:5" x14ac:dyDescent="0.25">
      <c r="B3" s="141">
        <v>2006</v>
      </c>
      <c r="C3" s="135">
        <v>0.71599999999999997</v>
      </c>
      <c r="D3" s="135">
        <v>0.5</v>
      </c>
      <c r="E3" s="135">
        <f>C3-D3</f>
        <v>0.21599999999999997</v>
      </c>
    </row>
    <row r="4" spans="1:5" x14ac:dyDescent="0.25">
      <c r="B4" s="141">
        <v>2011</v>
      </c>
      <c r="C4" s="135">
        <v>0.68200000000000005</v>
      </c>
      <c r="D4" s="135">
        <v>0.5</v>
      </c>
      <c r="E4" s="135">
        <f>C4-D4</f>
        <v>0.18200000000000005</v>
      </c>
    </row>
    <row r="5" spans="1:5" x14ac:dyDescent="0.25">
      <c r="B5" s="142">
        <v>2016</v>
      </c>
      <c r="C5" s="137">
        <v>0.64900000000000002</v>
      </c>
      <c r="D5" s="137">
        <v>0.5</v>
      </c>
      <c r="E5" s="137">
        <f>C5-D5</f>
        <v>0.14900000000000002</v>
      </c>
    </row>
    <row r="6" spans="1:5" x14ac:dyDescent="0.25">
      <c r="B6" s="28" t="s">
        <v>221</v>
      </c>
    </row>
    <row r="16" spans="1:5" ht="75" customHeight="1" x14ac:dyDescent="0.25"/>
    <row r="17" spans="1:16" ht="15" customHeight="1" x14ac:dyDescent="0.25">
      <c r="A17" s="32"/>
    </row>
    <row r="18" spans="1:16" s="42" customFormat="1" ht="15" customHeight="1" x14ac:dyDescent="0.25">
      <c r="A18" s="32"/>
      <c r="B18"/>
      <c r="C18"/>
      <c r="D18"/>
      <c r="E18"/>
      <c r="F18"/>
      <c r="G18"/>
      <c r="H18"/>
      <c r="I18"/>
      <c r="J18"/>
      <c r="K18"/>
      <c r="L18"/>
      <c r="M18"/>
      <c r="N18"/>
      <c r="O18"/>
      <c r="P18"/>
    </row>
    <row r="19" spans="1:16" s="42" customFormat="1" ht="15" customHeight="1" x14ac:dyDescent="0.25">
      <c r="A19" s="32"/>
      <c r="B19"/>
      <c r="C19"/>
      <c r="D19"/>
      <c r="E19"/>
      <c r="F19"/>
      <c r="G19"/>
      <c r="H19"/>
      <c r="I19"/>
      <c r="J19"/>
      <c r="K19"/>
      <c r="L19"/>
      <c r="M19"/>
      <c r="N19"/>
      <c r="O19"/>
      <c r="P19"/>
    </row>
    <row r="20" spans="1:16" x14ac:dyDescent="0.25">
      <c r="A20" s="32"/>
    </row>
    <row r="21" spans="1:16" s="42" customFormat="1" x14ac:dyDescent="0.25">
      <c r="B21"/>
      <c r="C21"/>
      <c r="D21"/>
      <c r="E21"/>
      <c r="F21"/>
      <c r="G21"/>
      <c r="H21"/>
      <c r="I21"/>
      <c r="J21"/>
      <c r="K21"/>
      <c r="L21"/>
      <c r="M21"/>
      <c r="N21"/>
      <c r="O21"/>
      <c r="P21"/>
    </row>
    <row r="22" spans="1:16" x14ac:dyDescent="0.25">
      <c r="A22" s="32"/>
    </row>
    <row r="23" spans="1:16" x14ac:dyDescent="0.25">
      <c r="A23" s="32"/>
    </row>
    <row r="24" spans="1:16" x14ac:dyDescent="0.25">
      <c r="A24" s="32"/>
    </row>
    <row r="25" spans="1:16" x14ac:dyDescent="0.25">
      <c r="A25" s="32"/>
    </row>
  </sheetData>
  <hyperlinks>
    <hyperlink ref="A1" location="Index!A1" display="Index" xr:uid="{918270E2-1621-4563-93B3-6010A475153E}"/>
  </hyperlinks>
  <pageMargins left="0.7" right="0.7" top="0.75" bottom="0.75" header="0.3" footer="0.3"/>
  <pageSetup paperSize="9" orientation="landscape" r:id="rId1"/>
  <headerFooter>
    <oddFooter>&amp;L&amp;1#&amp;"Arial"&amp;11&amp;KA80000PROTECTED: CABINET-IN-CONFIDENCE</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AE866C-9914-4509-B785-5F4ECED08ACF}">
  <sheetPr>
    <pageSetUpPr fitToPage="1"/>
  </sheetPr>
  <dimension ref="A1:G20"/>
  <sheetViews>
    <sheetView showGridLines="0" zoomScaleNormal="100" zoomScaleSheetLayoutView="160" workbookViewId="0">
      <selection activeCell="C50" sqref="C50"/>
    </sheetView>
  </sheetViews>
  <sheetFormatPr defaultRowHeight="15" x14ac:dyDescent="0.25"/>
  <cols>
    <col min="1" max="1" width="6.28515625" customWidth="1"/>
    <col min="2" max="2" width="17.42578125" style="4" customWidth="1"/>
    <col min="3" max="7" width="9.140625" style="4"/>
  </cols>
  <sheetData>
    <row r="1" spans="1:7" x14ac:dyDescent="0.25">
      <c r="A1" s="2" t="s">
        <v>53</v>
      </c>
      <c r="B1" s="59" t="s">
        <v>177</v>
      </c>
      <c r="C1" s="59"/>
      <c r="D1" s="59"/>
      <c r="E1" s="59"/>
      <c r="F1" s="60"/>
      <c r="G1" s="60"/>
    </row>
    <row r="2" spans="1:7" x14ac:dyDescent="0.25">
      <c r="B2" s="65"/>
      <c r="C2" s="66" t="s">
        <v>172</v>
      </c>
      <c r="D2" s="67"/>
      <c r="E2" s="66" t="s">
        <v>112</v>
      </c>
      <c r="F2" s="67"/>
      <c r="G2" s="68" t="s">
        <v>105</v>
      </c>
    </row>
    <row r="3" spans="1:7" x14ac:dyDescent="0.25">
      <c r="B3" s="195">
        <v>2006</v>
      </c>
      <c r="C3" s="70">
        <v>36.9</v>
      </c>
      <c r="D3" s="69"/>
      <c r="E3" s="70">
        <v>37.6</v>
      </c>
      <c r="F3" s="70"/>
      <c r="G3" s="70">
        <f>C3/E3</f>
        <v>0.98138297872340419</v>
      </c>
    </row>
    <row r="4" spans="1:7" x14ac:dyDescent="0.25">
      <c r="B4" s="196">
        <v>2011</v>
      </c>
      <c r="C4" s="70">
        <v>39.1</v>
      </c>
      <c r="D4" s="69"/>
      <c r="E4" s="70">
        <v>38.200000000000003</v>
      </c>
      <c r="F4" s="70"/>
      <c r="G4" s="70">
        <f>C4/E4</f>
        <v>1.0235602094240837</v>
      </c>
    </row>
    <row r="5" spans="1:7" x14ac:dyDescent="0.25">
      <c r="B5" s="197">
        <v>2016</v>
      </c>
      <c r="C5" s="71">
        <v>40.799999999999997</v>
      </c>
      <c r="D5" s="72"/>
      <c r="E5" s="71">
        <v>39.5</v>
      </c>
      <c r="F5" s="71"/>
      <c r="G5" s="71">
        <f>C5/E5</f>
        <v>1.0329113924050632</v>
      </c>
    </row>
    <row r="6" spans="1:7" s="42" customFormat="1" x14ac:dyDescent="0.25">
      <c r="B6" s="48" t="s">
        <v>254</v>
      </c>
      <c r="C6" s="30"/>
      <c r="D6" s="61"/>
      <c r="E6" s="30"/>
      <c r="F6" s="30"/>
      <c r="G6" s="30"/>
    </row>
    <row r="7" spans="1:7" x14ac:dyDescent="0.25">
      <c r="B7" s="48" t="s">
        <v>110</v>
      </c>
      <c r="C7" s="31"/>
      <c r="D7" s="61"/>
      <c r="E7" s="61"/>
      <c r="F7" s="61"/>
      <c r="G7" s="61"/>
    </row>
    <row r="8" spans="1:7" ht="15" customHeight="1" x14ac:dyDescent="0.25">
      <c r="B8" s="48" t="s">
        <v>174</v>
      </c>
      <c r="C8" s="31"/>
      <c r="D8" s="61"/>
      <c r="E8" s="61"/>
      <c r="F8" s="61"/>
      <c r="G8" s="61"/>
    </row>
    <row r="9" spans="1:7" x14ac:dyDescent="0.25">
      <c r="B9" s="49" t="s">
        <v>173</v>
      </c>
      <c r="C9" s="31"/>
      <c r="D9" s="61"/>
      <c r="E9" s="61"/>
      <c r="F9" s="61"/>
      <c r="G9" s="61"/>
    </row>
    <row r="10" spans="1:7" ht="15" customHeight="1" x14ac:dyDescent="0.25">
      <c r="B10" s="40"/>
      <c r="C10" s="40"/>
      <c r="D10" s="40"/>
      <c r="E10" s="40"/>
      <c r="F10" s="62"/>
      <c r="G10" s="62"/>
    </row>
    <row r="11" spans="1:7" x14ac:dyDescent="0.25">
      <c r="B11" s="59" t="s">
        <v>255</v>
      </c>
      <c r="C11" s="59"/>
      <c r="D11" s="59"/>
      <c r="E11" s="59"/>
      <c r="F11" s="61"/>
      <c r="G11" s="61"/>
    </row>
    <row r="12" spans="1:7" ht="15" customHeight="1" x14ac:dyDescent="0.25">
      <c r="B12" s="65"/>
      <c r="C12" s="66" t="s">
        <v>172</v>
      </c>
      <c r="D12" s="67"/>
      <c r="E12" s="66" t="s">
        <v>112</v>
      </c>
      <c r="F12" s="67"/>
      <c r="G12" s="68" t="s">
        <v>105</v>
      </c>
    </row>
    <row r="13" spans="1:7" x14ac:dyDescent="0.25">
      <c r="B13" s="196">
        <v>2006</v>
      </c>
      <c r="C13" s="70">
        <v>28</v>
      </c>
      <c r="D13" s="69"/>
      <c r="E13" s="70">
        <v>27.2</v>
      </c>
      <c r="F13" s="70"/>
      <c r="G13" s="70">
        <f>C13/E13</f>
        <v>1.0294117647058825</v>
      </c>
    </row>
    <row r="14" spans="1:7" x14ac:dyDescent="0.25">
      <c r="B14" s="196">
        <v>2011</v>
      </c>
      <c r="C14" s="70">
        <v>30</v>
      </c>
      <c r="D14" s="69"/>
      <c r="E14" s="70">
        <v>30.3</v>
      </c>
      <c r="F14" s="70"/>
      <c r="G14" s="70">
        <f>C14/E14</f>
        <v>0.99009900990099009</v>
      </c>
    </row>
    <row r="15" spans="1:7" x14ac:dyDescent="0.25">
      <c r="B15" s="197">
        <v>2016</v>
      </c>
      <c r="C15" s="71">
        <v>20.9</v>
      </c>
      <c r="D15" s="72"/>
      <c r="E15" s="71">
        <v>22.8</v>
      </c>
      <c r="F15" s="71"/>
      <c r="G15" s="71">
        <f>C15/E15</f>
        <v>0.91666666666666663</v>
      </c>
    </row>
    <row r="16" spans="1:7" s="42" customFormat="1" x14ac:dyDescent="0.25">
      <c r="B16" s="48" t="s">
        <v>256</v>
      </c>
      <c r="C16" s="30"/>
      <c r="D16" s="61"/>
      <c r="E16" s="30"/>
      <c r="F16" s="30"/>
      <c r="G16" s="30"/>
    </row>
    <row r="17" spans="2:7" x14ac:dyDescent="0.25">
      <c r="B17" s="48" t="s">
        <v>111</v>
      </c>
      <c r="C17" s="31"/>
      <c r="D17" s="61"/>
      <c r="E17" s="61"/>
      <c r="F17" s="61"/>
      <c r="G17" s="61"/>
    </row>
    <row r="18" spans="2:7" x14ac:dyDescent="0.25">
      <c r="B18" s="48" t="s">
        <v>174</v>
      </c>
      <c r="C18" s="31"/>
      <c r="D18" s="61"/>
      <c r="E18" s="61"/>
      <c r="F18" s="61"/>
      <c r="G18" s="61"/>
    </row>
    <row r="19" spans="2:7" ht="15" customHeight="1" x14ac:dyDescent="0.25">
      <c r="B19" s="49" t="s">
        <v>173</v>
      </c>
      <c r="C19" s="31"/>
      <c r="D19" s="61"/>
      <c r="E19" s="61"/>
      <c r="F19" s="61"/>
      <c r="G19" s="61"/>
    </row>
    <row r="20" spans="2:7" ht="15" customHeight="1" x14ac:dyDescent="0.25"/>
  </sheetData>
  <hyperlinks>
    <hyperlink ref="A1" location="Index!A1" display="Index" xr:uid="{B5068D78-D235-467A-9B0C-5319D85A2B59}"/>
  </hyperlinks>
  <pageMargins left="0.25" right="0.25" top="0.75" bottom="0.75" header="0.3" footer="0.3"/>
  <pageSetup paperSize="9" scale="72" orientation="landscape" r:id="rId1"/>
  <headerFooter>
    <oddFooter>&amp;L&amp;1#&amp;"Arial"&amp;11&amp;KA80000PROTECTED: CABINET-IN-CONFIDENCE</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56901B-54FA-4D2A-887A-F70A1EE5497F}">
  <sheetPr>
    <pageSetUpPr fitToPage="1"/>
  </sheetPr>
  <dimension ref="A1:L40"/>
  <sheetViews>
    <sheetView showGridLines="0" zoomScaleNormal="100" zoomScaleSheetLayoutView="160" workbookViewId="0">
      <selection activeCell="C50" sqref="C50"/>
    </sheetView>
  </sheetViews>
  <sheetFormatPr defaultRowHeight="15" x14ac:dyDescent="0.25"/>
  <cols>
    <col min="1" max="1" width="6.85546875" style="42" customWidth="1"/>
    <col min="2" max="2" width="16.5703125" customWidth="1"/>
    <col min="3" max="3" width="10.85546875" style="42" customWidth="1"/>
    <col min="4" max="4" width="13.28515625" customWidth="1"/>
    <col min="5" max="5" width="14.85546875" bestFit="1" customWidth="1"/>
    <col min="6" max="6" width="12.85546875" bestFit="1" customWidth="1"/>
    <col min="7" max="7" width="13.28515625" customWidth="1"/>
    <col min="8" max="8" width="12.85546875" style="43" customWidth="1"/>
    <col min="9" max="9" width="13.85546875" customWidth="1"/>
    <col min="11" max="12" width="17.85546875" customWidth="1"/>
  </cols>
  <sheetData>
    <row r="1" spans="1:10" x14ac:dyDescent="0.25">
      <c r="A1" s="44" t="s">
        <v>53</v>
      </c>
      <c r="B1" s="13" t="s">
        <v>189</v>
      </c>
      <c r="C1" s="33"/>
      <c r="D1" s="12"/>
      <c r="E1" s="12"/>
      <c r="F1" s="12"/>
      <c r="G1" s="12"/>
    </row>
    <row r="2" spans="1:10" ht="24.75" x14ac:dyDescent="0.25">
      <c r="B2" s="52" t="s">
        <v>57</v>
      </c>
      <c r="C2" s="53" t="s">
        <v>181</v>
      </c>
      <c r="D2" s="53" t="s">
        <v>98</v>
      </c>
      <c r="E2" s="53" t="s">
        <v>178</v>
      </c>
      <c r="F2" s="53" t="s">
        <v>179</v>
      </c>
      <c r="G2" s="53" t="s">
        <v>180</v>
      </c>
      <c r="H2" s="63" t="s">
        <v>105</v>
      </c>
      <c r="I2" s="43"/>
    </row>
    <row r="3" spans="1:10" x14ac:dyDescent="0.25">
      <c r="B3" s="54" t="s">
        <v>106</v>
      </c>
      <c r="C3" s="73">
        <v>639</v>
      </c>
      <c r="D3" s="73">
        <v>14488</v>
      </c>
      <c r="E3" s="50">
        <v>2.12E-2</v>
      </c>
      <c r="F3" s="50">
        <v>3.1199999999999999E-3</v>
      </c>
      <c r="G3" s="50">
        <f>E3-F3</f>
        <v>1.8079999999999999E-2</v>
      </c>
      <c r="H3" s="107">
        <f>E3/F3</f>
        <v>6.7948717948717947</v>
      </c>
      <c r="I3" s="43"/>
    </row>
    <row r="4" spans="1:10" x14ac:dyDescent="0.25">
      <c r="B4" s="54" t="s">
        <v>107</v>
      </c>
      <c r="C4" s="73">
        <v>828</v>
      </c>
      <c r="D4" s="73">
        <v>18843</v>
      </c>
      <c r="E4" s="50">
        <v>2.179E-2</v>
      </c>
      <c r="F4" s="50">
        <v>3.7200000000000002E-3</v>
      </c>
      <c r="G4" s="50">
        <f t="shared" ref="G4:G5" si="0">E4-F4</f>
        <v>1.8069999999999999E-2</v>
      </c>
      <c r="H4" s="107">
        <f t="shared" ref="H4:H5" si="1">E4/F4</f>
        <v>5.85752688172043</v>
      </c>
      <c r="I4" s="43"/>
    </row>
    <row r="5" spans="1:10" x14ac:dyDescent="0.25">
      <c r="B5" s="55">
        <v>2016</v>
      </c>
      <c r="C5" s="74">
        <v>783</v>
      </c>
      <c r="D5" s="74">
        <v>20310</v>
      </c>
      <c r="E5" s="51">
        <v>1.6380000000000002E-2</v>
      </c>
      <c r="F5" s="51">
        <v>3.6700000000000001E-3</v>
      </c>
      <c r="G5" s="51">
        <f t="shared" si="0"/>
        <v>1.2710000000000003E-2</v>
      </c>
      <c r="H5" s="108">
        <f t="shared" si="1"/>
        <v>4.4632152588555867</v>
      </c>
      <c r="I5" s="43"/>
    </row>
    <row r="6" spans="1:10" x14ac:dyDescent="0.25">
      <c r="B6" s="28" t="s">
        <v>190</v>
      </c>
      <c r="C6" s="28"/>
      <c r="H6" s="64"/>
    </row>
    <row r="7" spans="1:10" x14ac:dyDescent="0.25">
      <c r="B7" s="28" t="s">
        <v>211</v>
      </c>
      <c r="C7" s="29"/>
      <c r="H7" s="64"/>
    </row>
    <row r="8" spans="1:10" s="42" customFormat="1" x14ac:dyDescent="0.25">
      <c r="B8" s="28" t="s">
        <v>212</v>
      </c>
      <c r="C8" s="29"/>
      <c r="H8" s="64"/>
    </row>
    <row r="9" spans="1:10" x14ac:dyDescent="0.25">
      <c r="B9" s="28" t="s">
        <v>214</v>
      </c>
      <c r="F9" s="42"/>
      <c r="H9" s="64"/>
    </row>
    <row r="10" spans="1:10" s="42" customFormat="1" x14ac:dyDescent="0.25">
      <c r="B10" s="28" t="s">
        <v>215</v>
      </c>
      <c r="H10" s="64"/>
    </row>
    <row r="11" spans="1:10" s="42" customFormat="1" x14ac:dyDescent="0.25">
      <c r="B11" s="28" t="s">
        <v>217</v>
      </c>
      <c r="H11" s="64"/>
    </row>
    <row r="12" spans="1:10" s="42" customFormat="1" x14ac:dyDescent="0.25">
      <c r="B12" s="28" t="s">
        <v>218</v>
      </c>
      <c r="H12" s="64"/>
    </row>
    <row r="13" spans="1:10" s="42" customFormat="1" ht="15.75" x14ac:dyDescent="0.25">
      <c r="B13" s="112"/>
      <c r="H13" s="64"/>
    </row>
    <row r="14" spans="1:10" ht="15.75" customHeight="1" x14ac:dyDescent="0.25">
      <c r="B14" s="13" t="s">
        <v>208</v>
      </c>
      <c r="C14" s="33"/>
      <c r="D14" s="33"/>
      <c r="E14" s="33"/>
      <c r="F14" s="33"/>
      <c r="G14" s="33"/>
      <c r="H14" s="33"/>
      <c r="I14" s="78"/>
    </row>
    <row r="15" spans="1:10" ht="27" customHeight="1" x14ac:dyDescent="0.25">
      <c r="B15" s="76" t="s">
        <v>57</v>
      </c>
      <c r="C15" s="53" t="s">
        <v>257</v>
      </c>
      <c r="D15" s="53" t="s">
        <v>98</v>
      </c>
      <c r="E15" s="53" t="s">
        <v>216</v>
      </c>
      <c r="F15" s="53" t="s">
        <v>178</v>
      </c>
      <c r="G15" s="53" t="s">
        <v>179</v>
      </c>
      <c r="H15" s="53" t="s">
        <v>180</v>
      </c>
      <c r="I15" s="63" t="s">
        <v>105</v>
      </c>
      <c r="J15" s="43"/>
    </row>
    <row r="16" spans="1:10" x14ac:dyDescent="0.25">
      <c r="B16" s="80" t="s">
        <v>182</v>
      </c>
      <c r="C16" s="104">
        <v>5481.0238139721896</v>
      </c>
      <c r="D16" s="104">
        <v>62763.316530390999</v>
      </c>
      <c r="E16" s="104">
        <v>17905.189184063402</v>
      </c>
      <c r="F16" s="105">
        <v>0.11191</v>
      </c>
      <c r="G16" s="56">
        <v>1.171E-2</v>
      </c>
      <c r="H16" s="50">
        <f>F16-G16</f>
        <v>0.1002</v>
      </c>
      <c r="I16" s="107">
        <f>F16/G16</f>
        <v>9.5567890691716482</v>
      </c>
      <c r="J16" s="103"/>
    </row>
    <row r="17" spans="2:12" x14ac:dyDescent="0.25">
      <c r="B17" s="80" t="s">
        <v>183</v>
      </c>
      <c r="C17" s="104">
        <v>6658.1200764174901</v>
      </c>
      <c r="D17" s="104">
        <v>67764.600232658995</v>
      </c>
      <c r="E17" s="104">
        <v>18039.316029159399</v>
      </c>
      <c r="F17" s="105">
        <v>0.13404000000000002</v>
      </c>
      <c r="G17" s="56">
        <v>1.235E-2</v>
      </c>
      <c r="H17" s="50">
        <f t="shared" ref="H17:H22" si="2">F17-G17</f>
        <v>0.12169000000000002</v>
      </c>
      <c r="I17" s="107">
        <f t="shared" ref="I17:I22" si="3">F17/G17</f>
        <v>10.85344129554656</v>
      </c>
      <c r="J17" s="103"/>
    </row>
    <row r="18" spans="2:12" x14ac:dyDescent="0.25">
      <c r="B18" s="80" t="s">
        <v>184</v>
      </c>
      <c r="C18" s="104">
        <v>7057.2292238197897</v>
      </c>
      <c r="D18" s="104">
        <v>73118.276719537505</v>
      </c>
      <c r="E18" s="104">
        <v>19716.672869621099</v>
      </c>
      <c r="F18" s="105">
        <v>0.13789999999999999</v>
      </c>
      <c r="G18" s="56">
        <v>1.311E-2</v>
      </c>
      <c r="H18" s="50">
        <f t="shared" si="2"/>
        <v>0.12479</v>
      </c>
      <c r="I18" s="107">
        <f t="shared" si="3"/>
        <v>10.518688024408847</v>
      </c>
      <c r="J18" s="103"/>
    </row>
    <row r="19" spans="2:12" x14ac:dyDescent="0.25">
      <c r="B19" s="80" t="s">
        <v>185</v>
      </c>
      <c r="C19" s="104">
        <v>7757.5791744994804</v>
      </c>
      <c r="D19" s="104">
        <v>78794.166454661798</v>
      </c>
      <c r="E19" s="104">
        <v>16240.997019496899</v>
      </c>
      <c r="F19" s="105">
        <v>0.14857000000000001</v>
      </c>
      <c r="G19" s="56">
        <v>1.3869999999999999E-2</v>
      </c>
      <c r="H19" s="50">
        <f t="shared" si="2"/>
        <v>0.13470000000000001</v>
      </c>
      <c r="I19" s="107">
        <f t="shared" si="3"/>
        <v>10.711607786589763</v>
      </c>
      <c r="J19" s="103"/>
    </row>
    <row r="20" spans="2:12" x14ac:dyDescent="0.25">
      <c r="B20" s="80" t="s">
        <v>186</v>
      </c>
      <c r="C20" s="104">
        <v>8076.9841842940004</v>
      </c>
      <c r="D20" s="104">
        <v>82081.794463205602</v>
      </c>
      <c r="E20" s="104">
        <v>15128.3555293429</v>
      </c>
      <c r="F20" s="105">
        <v>0.15240999999999999</v>
      </c>
      <c r="G20" s="56">
        <v>1.4149999999999999E-2</v>
      </c>
      <c r="H20" s="50">
        <f t="shared" si="2"/>
        <v>0.13825999999999999</v>
      </c>
      <c r="I20" s="107">
        <f t="shared" si="3"/>
        <v>10.771024734982332</v>
      </c>
      <c r="J20" s="103"/>
    </row>
    <row r="21" spans="2:12" x14ac:dyDescent="0.25">
      <c r="B21" s="80" t="s">
        <v>187</v>
      </c>
      <c r="C21" s="104">
        <v>8903.00949902922</v>
      </c>
      <c r="D21" s="104">
        <v>85004.968122669103</v>
      </c>
      <c r="E21" s="104">
        <v>15992.812778547899</v>
      </c>
      <c r="F21" s="105">
        <v>0.16449</v>
      </c>
      <c r="G21" s="56">
        <v>1.434E-2</v>
      </c>
      <c r="H21" s="50">
        <f t="shared" si="2"/>
        <v>0.15015000000000001</v>
      </c>
      <c r="I21" s="107">
        <f t="shared" si="3"/>
        <v>11.47071129707113</v>
      </c>
      <c r="J21" s="103"/>
    </row>
    <row r="22" spans="2:12" x14ac:dyDescent="0.25">
      <c r="B22" s="81" t="s">
        <v>188</v>
      </c>
      <c r="C22" s="79">
        <v>9428</v>
      </c>
      <c r="D22" s="79">
        <v>86981</v>
      </c>
      <c r="E22" s="79">
        <v>20463</v>
      </c>
      <c r="F22" s="106">
        <v>0.16927999999999999</v>
      </c>
      <c r="G22" s="51">
        <v>1.4349999999999998E-2</v>
      </c>
      <c r="H22" s="51">
        <f t="shared" si="2"/>
        <v>0.15492999999999998</v>
      </c>
      <c r="I22" s="108">
        <f t="shared" si="3"/>
        <v>11.796515679442509</v>
      </c>
      <c r="J22" s="103"/>
    </row>
    <row r="23" spans="2:12" x14ac:dyDescent="0.25">
      <c r="B23" s="45" t="s">
        <v>210</v>
      </c>
    </row>
    <row r="24" spans="2:12" x14ac:dyDescent="0.25">
      <c r="B24" s="28" t="s">
        <v>209</v>
      </c>
      <c r="C24" s="28"/>
      <c r="D24" s="28"/>
      <c r="E24" s="28"/>
      <c r="F24" s="28"/>
      <c r="G24" s="28"/>
      <c r="H24" s="77"/>
      <c r="I24" s="28"/>
    </row>
    <row r="25" spans="2:12" s="42" customFormat="1" x14ac:dyDescent="0.25">
      <c r="B25" s="28" t="s">
        <v>213</v>
      </c>
      <c r="C25" s="28"/>
      <c r="D25" s="28"/>
      <c r="E25" s="28"/>
      <c r="F25" s="28"/>
      <c r="G25" s="28"/>
      <c r="H25" s="77"/>
      <c r="I25" s="28"/>
    </row>
    <row r="26" spans="2:12" x14ac:dyDescent="0.25">
      <c r="B26" s="100"/>
      <c r="C26" s="96"/>
      <c r="D26" s="97"/>
      <c r="E26" s="98"/>
      <c r="F26" s="98"/>
      <c r="G26" s="98"/>
      <c r="H26" s="98"/>
      <c r="I26" s="98"/>
      <c r="J26" s="98"/>
      <c r="K26" s="98"/>
      <c r="L26" s="99"/>
    </row>
    <row r="27" spans="2:12" x14ac:dyDescent="0.25">
      <c r="B27" s="100"/>
      <c r="C27" s="96"/>
      <c r="D27" s="101"/>
      <c r="E27" s="102"/>
      <c r="F27" s="102"/>
      <c r="G27" s="102"/>
      <c r="H27" s="102"/>
      <c r="I27" s="102"/>
      <c r="J27" s="102"/>
      <c r="K27" s="102"/>
      <c r="L27" s="99"/>
    </row>
    <row r="28" spans="2:12" x14ac:dyDescent="0.25">
      <c r="B28" s="100"/>
      <c r="C28" s="96"/>
      <c r="D28" s="97"/>
      <c r="E28" s="98"/>
      <c r="F28" s="98"/>
      <c r="G28" s="98"/>
      <c r="H28" s="98"/>
      <c r="I28" s="98"/>
      <c r="J28" s="98"/>
      <c r="K28" s="98"/>
      <c r="L28" s="99"/>
    </row>
    <row r="29" spans="2:12" x14ac:dyDescent="0.25">
      <c r="B29" s="100"/>
      <c r="C29" s="96"/>
      <c r="D29" s="97"/>
      <c r="E29" s="98"/>
      <c r="F29" s="98"/>
      <c r="G29" s="98"/>
      <c r="H29" s="98"/>
      <c r="I29" s="98"/>
      <c r="J29" s="98"/>
      <c r="K29" s="98"/>
      <c r="L29" s="99"/>
    </row>
    <row r="30" spans="2:12" x14ac:dyDescent="0.25">
      <c r="B30" s="100"/>
      <c r="C30" s="96"/>
      <c r="D30" s="101"/>
      <c r="E30" s="102"/>
      <c r="F30" s="102"/>
      <c r="G30" s="102"/>
      <c r="H30" s="102"/>
      <c r="I30" s="102"/>
      <c r="J30" s="102"/>
      <c r="K30" s="102"/>
      <c r="L30" s="99"/>
    </row>
    <row r="31" spans="2:12" x14ac:dyDescent="0.25">
      <c r="B31" s="207"/>
      <c r="C31" s="207"/>
      <c r="D31" s="207"/>
      <c r="E31" s="207"/>
      <c r="F31" s="207"/>
      <c r="G31" s="207"/>
      <c r="H31" s="207"/>
      <c r="I31" s="207"/>
      <c r="J31" s="207"/>
      <c r="K31" s="207"/>
      <c r="L31" s="207"/>
    </row>
    <row r="32" spans="2:12" x14ac:dyDescent="0.25">
      <c r="B32" s="95"/>
      <c r="C32" s="96"/>
      <c r="D32" s="97"/>
      <c r="E32" s="99"/>
      <c r="F32" s="99"/>
      <c r="G32" s="99"/>
      <c r="H32" s="99"/>
      <c r="I32" s="99"/>
      <c r="J32" s="99"/>
      <c r="K32" s="99"/>
      <c r="L32" s="99"/>
    </row>
    <row r="33" spans="2:12" x14ac:dyDescent="0.25">
      <c r="B33" s="100"/>
      <c r="C33" s="96"/>
      <c r="D33" s="97"/>
      <c r="E33" s="99"/>
      <c r="F33" s="99"/>
      <c r="G33" s="99"/>
      <c r="H33" s="99"/>
      <c r="I33" s="99"/>
      <c r="J33" s="99"/>
      <c r="K33" s="99"/>
      <c r="L33" s="99"/>
    </row>
    <row r="34" spans="2:12" x14ac:dyDescent="0.25">
      <c r="B34" s="100"/>
      <c r="C34" s="96"/>
      <c r="D34" s="101"/>
      <c r="E34" s="103"/>
      <c r="F34" s="103"/>
      <c r="G34" s="103"/>
      <c r="H34" s="103"/>
      <c r="I34" s="103"/>
      <c r="J34" s="103"/>
      <c r="K34" s="103"/>
      <c r="L34" s="99"/>
    </row>
    <row r="35" spans="2:12" x14ac:dyDescent="0.25">
      <c r="B35" s="100"/>
      <c r="C35" s="96"/>
      <c r="D35" s="97"/>
      <c r="E35" s="99"/>
      <c r="F35" s="99"/>
      <c r="G35" s="99"/>
      <c r="H35" s="99"/>
      <c r="I35" s="99"/>
      <c r="J35" s="99"/>
      <c r="K35" s="99"/>
      <c r="L35" s="99"/>
    </row>
    <row r="36" spans="2:12" x14ac:dyDescent="0.25">
      <c r="B36" s="100"/>
      <c r="C36" s="96"/>
      <c r="D36" s="97"/>
      <c r="E36" s="99"/>
      <c r="F36" s="99"/>
      <c r="G36" s="99"/>
      <c r="H36" s="99"/>
      <c r="I36" s="99"/>
      <c r="J36" s="99"/>
      <c r="K36" s="99"/>
      <c r="L36" s="99"/>
    </row>
    <row r="37" spans="2:12" x14ac:dyDescent="0.25">
      <c r="B37" s="100"/>
      <c r="C37" s="96"/>
      <c r="D37" s="101"/>
      <c r="E37" s="103"/>
      <c r="F37" s="103"/>
      <c r="G37" s="103"/>
      <c r="H37" s="103"/>
      <c r="I37" s="103"/>
      <c r="J37" s="103"/>
      <c r="K37" s="103"/>
      <c r="L37" s="99"/>
    </row>
    <row r="38" spans="2:12" x14ac:dyDescent="0.25">
      <c r="B38" s="100"/>
      <c r="C38" s="96"/>
      <c r="D38" s="97"/>
      <c r="E38" s="99"/>
      <c r="F38" s="99"/>
      <c r="G38" s="99"/>
      <c r="H38" s="99"/>
      <c r="I38" s="99"/>
      <c r="J38" s="99"/>
      <c r="K38" s="99"/>
      <c r="L38" s="99"/>
    </row>
    <row r="39" spans="2:12" x14ac:dyDescent="0.25">
      <c r="B39" s="100"/>
      <c r="C39" s="96"/>
      <c r="D39" s="97"/>
      <c r="E39" s="99"/>
      <c r="F39" s="99"/>
      <c r="G39" s="99"/>
      <c r="H39" s="99"/>
      <c r="I39" s="99"/>
      <c r="J39" s="99"/>
      <c r="K39" s="99"/>
      <c r="L39" s="99"/>
    </row>
    <row r="40" spans="2:12" x14ac:dyDescent="0.25">
      <c r="B40" s="100"/>
      <c r="C40" s="96"/>
      <c r="D40" s="101"/>
      <c r="E40" s="103"/>
      <c r="F40" s="103"/>
      <c r="G40" s="103"/>
      <c r="H40" s="103"/>
      <c r="I40" s="103"/>
      <c r="J40" s="103"/>
      <c r="K40" s="103"/>
      <c r="L40" s="99"/>
    </row>
  </sheetData>
  <mergeCells count="1">
    <mergeCell ref="B31:L31"/>
  </mergeCells>
  <hyperlinks>
    <hyperlink ref="A1" location="Index!A1" display="Index" xr:uid="{639179E4-556C-48B7-A2EB-C3F84ECE64B6}"/>
  </hyperlinks>
  <pageMargins left="0.25" right="0.25" top="0.75" bottom="0.75" header="0.3" footer="0.3"/>
  <pageSetup paperSize="9" scale="69" orientation="landscape" r:id="rId1"/>
  <headerFooter>
    <oddFooter>&amp;L&amp;1#&amp;"Arial"&amp;11&amp;KA80000PROTECTED: CABINET-IN-CONFIDENCE</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CA3FA1-63B8-46A3-A327-5906B84063D5}">
  <dimension ref="A1:H11"/>
  <sheetViews>
    <sheetView showGridLines="0" zoomScaleNormal="100" zoomScaleSheetLayoutView="220" workbookViewId="0">
      <selection activeCell="C50" sqref="C50"/>
    </sheetView>
  </sheetViews>
  <sheetFormatPr defaultRowHeight="15" x14ac:dyDescent="0.25"/>
  <cols>
    <col min="1" max="1" width="5.85546875" customWidth="1"/>
    <col min="2" max="2" width="12.28515625" customWidth="1"/>
    <col min="5" max="5" width="13.28515625" customWidth="1"/>
    <col min="6" max="6" width="12.5703125" customWidth="1"/>
    <col min="7" max="7" width="8.5703125" customWidth="1"/>
    <col min="8" max="8" width="8.85546875" bestFit="1" customWidth="1"/>
    <col min="10" max="10" width="11.85546875" customWidth="1"/>
  </cols>
  <sheetData>
    <row r="1" spans="1:8" x14ac:dyDescent="0.25">
      <c r="A1" s="2" t="s">
        <v>53</v>
      </c>
      <c r="B1" s="13" t="s">
        <v>207</v>
      </c>
      <c r="C1" s="12"/>
      <c r="D1" s="12"/>
    </row>
    <row r="2" spans="1:8" ht="24.75" x14ac:dyDescent="0.25">
      <c r="B2" s="52" t="s">
        <v>57</v>
      </c>
      <c r="C2" s="84" t="s">
        <v>191</v>
      </c>
      <c r="D2" s="84" t="s">
        <v>192</v>
      </c>
    </row>
    <row r="3" spans="1:8" x14ac:dyDescent="0.25">
      <c r="B3" s="54" t="s">
        <v>106</v>
      </c>
      <c r="C3" s="82">
        <v>3601</v>
      </c>
      <c r="D3" s="56">
        <v>0.14199999999999999</v>
      </c>
    </row>
    <row r="4" spans="1:8" x14ac:dyDescent="0.25">
      <c r="B4" s="54" t="s">
        <v>107</v>
      </c>
      <c r="C4" s="82">
        <v>4299</v>
      </c>
      <c r="D4" s="56">
        <v>0.13400000000000001</v>
      </c>
    </row>
    <row r="5" spans="1:8" x14ac:dyDescent="0.25">
      <c r="B5" s="55">
        <v>2016</v>
      </c>
      <c r="C5" s="83">
        <v>5123</v>
      </c>
      <c r="D5" s="51">
        <v>0.10720264501548506</v>
      </c>
    </row>
    <row r="6" spans="1:8" x14ac:dyDescent="0.25">
      <c r="B6" s="28" t="s">
        <v>193</v>
      </c>
      <c r="C6" s="42"/>
      <c r="D6" s="42"/>
    </row>
    <row r="8" spans="1:8" x14ac:dyDescent="0.25">
      <c r="B8" s="13" t="s">
        <v>258</v>
      </c>
      <c r="C8" s="12"/>
      <c r="D8" s="12"/>
      <c r="E8" s="42"/>
      <c r="F8" s="42"/>
      <c r="G8" s="12"/>
      <c r="H8" s="12"/>
    </row>
    <row r="9" spans="1:8" ht="36.75" x14ac:dyDescent="0.25">
      <c r="B9" s="52" t="s">
        <v>57</v>
      </c>
      <c r="C9" s="84" t="s">
        <v>191</v>
      </c>
      <c r="D9" s="84" t="s">
        <v>192</v>
      </c>
      <c r="E9" s="84" t="s">
        <v>205</v>
      </c>
      <c r="F9" s="84" t="s">
        <v>179</v>
      </c>
      <c r="G9" s="109" t="s">
        <v>59</v>
      </c>
      <c r="H9" s="109" t="s">
        <v>105</v>
      </c>
    </row>
    <row r="10" spans="1:8" x14ac:dyDescent="0.25">
      <c r="B10" s="55">
        <v>2016</v>
      </c>
      <c r="C10" s="83">
        <v>1805</v>
      </c>
      <c r="D10" s="51">
        <v>7.5894546524828702E-2</v>
      </c>
      <c r="E10" s="83">
        <v>74916</v>
      </c>
      <c r="F10" s="51">
        <v>3.5863456910570697E-2</v>
      </c>
      <c r="G10" s="110">
        <f>D10-F10</f>
        <v>4.0031089614258004E-2</v>
      </c>
      <c r="H10" s="111">
        <f>D10/F10</f>
        <v>2.1162083374751002</v>
      </c>
    </row>
    <row r="11" spans="1:8" x14ac:dyDescent="0.25">
      <c r="B11" s="28" t="s">
        <v>206</v>
      </c>
      <c r="C11" s="42"/>
      <c r="D11" s="42"/>
      <c r="E11" s="42"/>
      <c r="F11" s="42"/>
    </row>
  </sheetData>
  <hyperlinks>
    <hyperlink ref="A1" location="Index!A1" display="Index" xr:uid="{7BD45351-8502-46DA-B468-20D48C1CDDB1}"/>
  </hyperlinks>
  <pageMargins left="0.7" right="0.7" top="0.75" bottom="0.75" header="0.3" footer="0.3"/>
  <pageSetup paperSize="9" orientation="landscape" r:id="rId1"/>
  <headerFooter>
    <oddFooter>&amp;L&amp;1#&amp;"Arial"&amp;11&amp;KA80000PROTECTED: CABINET-IN-CONFIDENCE</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E4FC2D-CB9E-490A-B0D7-C0914D9FB705}">
  <sheetPr>
    <pageSetUpPr fitToPage="1"/>
  </sheetPr>
  <dimension ref="A1:L18"/>
  <sheetViews>
    <sheetView showGridLines="0" zoomScaleNormal="100" zoomScaleSheetLayoutView="175" workbookViewId="0">
      <selection activeCell="C50" sqref="C50"/>
    </sheetView>
  </sheetViews>
  <sheetFormatPr defaultRowHeight="15" x14ac:dyDescent="0.25"/>
  <cols>
    <col min="3" max="3" width="20.7109375" customWidth="1"/>
    <col min="4" max="4" width="20.85546875" customWidth="1"/>
    <col min="5" max="5" width="18" customWidth="1"/>
    <col min="6" max="6" width="18.85546875" customWidth="1"/>
    <col min="9" max="9" width="24.28515625" customWidth="1"/>
    <col min="10" max="10" width="22" customWidth="1"/>
  </cols>
  <sheetData>
    <row r="1" spans="1:12" x14ac:dyDescent="0.25">
      <c r="A1" s="2" t="s">
        <v>53</v>
      </c>
      <c r="B1" s="13" t="s">
        <v>272</v>
      </c>
      <c r="C1" s="12"/>
      <c r="D1" s="12"/>
      <c r="E1" s="12"/>
      <c r="F1" s="12"/>
      <c r="G1" s="12"/>
      <c r="H1" s="12"/>
      <c r="I1" s="12"/>
      <c r="J1" s="12"/>
      <c r="L1" s="2"/>
    </row>
    <row r="2" spans="1:12" ht="48.75" x14ac:dyDescent="0.25">
      <c r="B2" s="52" t="s">
        <v>57</v>
      </c>
      <c r="C2" s="53" t="s">
        <v>273</v>
      </c>
      <c r="D2" s="53" t="s">
        <v>274</v>
      </c>
      <c r="E2" s="53" t="s">
        <v>275</v>
      </c>
      <c r="F2" s="53" t="s">
        <v>276</v>
      </c>
      <c r="G2" s="53" t="s">
        <v>150</v>
      </c>
      <c r="H2" s="53" t="s">
        <v>60</v>
      </c>
      <c r="I2" s="53" t="s">
        <v>63</v>
      </c>
      <c r="J2" s="53" t="s">
        <v>62</v>
      </c>
    </row>
    <row r="3" spans="1:12" x14ac:dyDescent="0.25">
      <c r="B3" s="161">
        <v>2007</v>
      </c>
      <c r="C3" s="121">
        <v>87</v>
      </c>
      <c r="D3" s="174">
        <v>0.123</v>
      </c>
      <c r="E3" s="153">
        <v>5892</v>
      </c>
      <c r="F3" s="174">
        <v>8.2000000000000003E-2</v>
      </c>
      <c r="G3" s="174">
        <v>4.0999999999999995E-2</v>
      </c>
      <c r="H3" s="107">
        <v>1.5</v>
      </c>
      <c r="I3" s="121">
        <v>29</v>
      </c>
      <c r="J3" s="174">
        <v>0.878</v>
      </c>
    </row>
    <row r="4" spans="1:12" x14ac:dyDescent="0.25">
      <c r="B4" s="161">
        <v>2008</v>
      </c>
      <c r="C4" s="121">
        <v>96</v>
      </c>
      <c r="D4" s="174">
        <v>0.13100000000000001</v>
      </c>
      <c r="E4" s="153">
        <v>5923</v>
      </c>
      <c r="F4" s="174">
        <v>8.2000000000000003E-2</v>
      </c>
      <c r="G4" s="174">
        <v>4.9000000000000002E-2</v>
      </c>
      <c r="H4" s="107">
        <v>1.5975609756097562</v>
      </c>
      <c r="I4" s="121">
        <v>53</v>
      </c>
      <c r="J4" s="174">
        <v>0.60199999999999998</v>
      </c>
    </row>
    <row r="5" spans="1:12" x14ac:dyDescent="0.25">
      <c r="B5" s="161">
        <v>2009</v>
      </c>
      <c r="C5" s="121">
        <v>122</v>
      </c>
      <c r="D5" s="174">
        <v>0.14499999999999999</v>
      </c>
      <c r="E5" s="153">
        <v>5519</v>
      </c>
      <c r="F5" s="174">
        <v>7.6999999999999999E-2</v>
      </c>
      <c r="G5" s="174">
        <v>6.7999999999999991E-2</v>
      </c>
      <c r="H5" s="107">
        <v>1.883116883116883</v>
      </c>
      <c r="I5" s="121">
        <v>96</v>
      </c>
      <c r="J5" s="174">
        <v>0.09</v>
      </c>
    </row>
    <row r="6" spans="1:12" x14ac:dyDescent="0.25">
      <c r="B6" s="161">
        <v>2010</v>
      </c>
      <c r="C6" s="121">
        <v>107</v>
      </c>
      <c r="D6" s="174">
        <v>0.123</v>
      </c>
      <c r="E6" s="153">
        <v>5742</v>
      </c>
      <c r="F6" s="174">
        <v>7.9000000000000001E-2</v>
      </c>
      <c r="G6" s="174">
        <v>4.3999999999999997E-2</v>
      </c>
      <c r="H6" s="107">
        <v>1.5569620253164556</v>
      </c>
      <c r="I6" s="121">
        <v>59</v>
      </c>
      <c r="J6" s="174">
        <v>0.13900000000000001</v>
      </c>
    </row>
    <row r="7" spans="1:12" x14ac:dyDescent="0.25">
      <c r="B7" s="161">
        <v>2011</v>
      </c>
      <c r="C7" s="121">
        <v>108</v>
      </c>
      <c r="D7" s="174">
        <v>0.11600000000000001</v>
      </c>
      <c r="E7" s="153">
        <v>5633</v>
      </c>
      <c r="F7" s="174">
        <v>7.6999999999999999E-2</v>
      </c>
      <c r="G7" s="174">
        <v>3.9000000000000007E-2</v>
      </c>
      <c r="H7" s="107">
        <v>1.5064935064935066</v>
      </c>
      <c r="I7" s="121">
        <v>51</v>
      </c>
      <c r="J7" s="174">
        <v>0.161</v>
      </c>
    </row>
    <row r="8" spans="1:12" x14ac:dyDescent="0.25">
      <c r="B8" s="161">
        <v>2012</v>
      </c>
      <c r="C8" s="121">
        <v>110</v>
      </c>
      <c r="D8" s="174">
        <v>0.114</v>
      </c>
      <c r="E8" s="153">
        <v>6033</v>
      </c>
      <c r="F8" s="174">
        <v>7.9000000000000001E-2</v>
      </c>
      <c r="G8" s="174">
        <v>3.5000000000000003E-2</v>
      </c>
      <c r="H8" s="107">
        <v>1.4430379746835444</v>
      </c>
      <c r="I8" s="121">
        <v>53</v>
      </c>
      <c r="J8" s="174">
        <v>0.106</v>
      </c>
    </row>
    <row r="9" spans="1:12" x14ac:dyDescent="0.25">
      <c r="B9" s="161">
        <v>2013</v>
      </c>
      <c r="C9" s="121">
        <v>133</v>
      </c>
      <c r="D9" s="174">
        <v>0.13100000000000001</v>
      </c>
      <c r="E9" s="153">
        <v>6186</v>
      </c>
      <c r="F9" s="174">
        <v>8.1000000000000003E-2</v>
      </c>
      <c r="G9" s="174">
        <v>0.05</v>
      </c>
      <c r="H9" s="107">
        <v>1.617283950617284</v>
      </c>
      <c r="I9" s="121">
        <v>44</v>
      </c>
      <c r="J9" s="174">
        <v>8.7999999999999995E-2</v>
      </c>
    </row>
    <row r="10" spans="1:12" x14ac:dyDescent="0.25">
      <c r="B10" s="161">
        <v>2014</v>
      </c>
      <c r="C10" s="121">
        <v>139</v>
      </c>
      <c r="D10" s="174">
        <v>0.13400000000000001</v>
      </c>
      <c r="E10" s="153">
        <v>6385</v>
      </c>
      <c r="F10" s="174">
        <v>8.2000000000000003E-2</v>
      </c>
      <c r="G10" s="174">
        <v>5.2000000000000005E-2</v>
      </c>
      <c r="H10" s="107">
        <v>1.6341463414634148</v>
      </c>
      <c r="I10" s="121">
        <v>34</v>
      </c>
      <c r="J10" s="174">
        <v>0.10100000000000001</v>
      </c>
    </row>
    <row r="11" spans="1:12" x14ac:dyDescent="0.25">
      <c r="B11" s="161">
        <v>2015</v>
      </c>
      <c r="C11" s="121">
        <v>153</v>
      </c>
      <c r="D11" s="174">
        <v>0.13100000000000001</v>
      </c>
      <c r="E11" s="153">
        <v>6402</v>
      </c>
      <c r="F11" s="174">
        <v>8.3000000000000004E-2</v>
      </c>
      <c r="G11" s="174">
        <v>4.8000000000000001E-2</v>
      </c>
      <c r="H11" s="107">
        <v>1.5783132530120483</v>
      </c>
      <c r="I11" s="121">
        <v>47</v>
      </c>
      <c r="J11" s="174">
        <v>0.187</v>
      </c>
    </row>
    <row r="12" spans="1:12" x14ac:dyDescent="0.25">
      <c r="B12" s="161">
        <v>2016</v>
      </c>
      <c r="C12" s="121">
        <v>147</v>
      </c>
      <c r="D12" s="174">
        <v>0.13200000000000001</v>
      </c>
      <c r="E12" s="153">
        <v>6487</v>
      </c>
      <c r="F12" s="174">
        <v>8.2000000000000003E-2</v>
      </c>
      <c r="G12" s="174">
        <v>0.05</v>
      </c>
      <c r="H12" s="107">
        <v>1.6097560975609757</v>
      </c>
      <c r="I12" s="121">
        <v>34</v>
      </c>
      <c r="J12" s="174">
        <v>0.125</v>
      </c>
    </row>
    <row r="13" spans="1:12" x14ac:dyDescent="0.25">
      <c r="B13" s="55">
        <v>2017</v>
      </c>
      <c r="C13" s="155">
        <v>151</v>
      </c>
      <c r="D13" s="175">
        <v>0.13500000000000001</v>
      </c>
      <c r="E13" s="156">
        <v>6586</v>
      </c>
      <c r="F13" s="175">
        <v>8.4000000000000005E-2</v>
      </c>
      <c r="G13" s="175">
        <v>5.1000000000000004E-2</v>
      </c>
      <c r="H13" s="108">
        <v>1.6071428571428572</v>
      </c>
      <c r="I13" s="155">
        <v>25</v>
      </c>
      <c r="J13" s="175">
        <v>0.114</v>
      </c>
    </row>
    <row r="14" spans="1:12" x14ac:dyDescent="0.25">
      <c r="B14" s="113" t="s">
        <v>61</v>
      </c>
      <c r="C14" s="14"/>
      <c r="D14" s="14"/>
      <c r="E14" s="14"/>
      <c r="F14" s="14"/>
      <c r="G14" s="15"/>
      <c r="H14" s="15"/>
      <c r="I14" s="15"/>
      <c r="J14" s="14"/>
    </row>
    <row r="15" spans="1:12" ht="15" customHeight="1" x14ac:dyDescent="0.25">
      <c r="B15" s="113" t="s">
        <v>277</v>
      </c>
      <c r="C15" s="18"/>
      <c r="D15" s="18"/>
      <c r="E15" s="18"/>
      <c r="F15" s="18"/>
      <c r="G15" s="18"/>
      <c r="H15" s="18"/>
      <c r="I15" s="17"/>
      <c r="J15" s="17"/>
    </row>
    <row r="16" spans="1:12" x14ac:dyDescent="0.25">
      <c r="B16" s="113" t="s">
        <v>225</v>
      </c>
    </row>
    <row r="18" spans="3:3" x14ac:dyDescent="0.25">
      <c r="C18" s="58"/>
    </row>
  </sheetData>
  <hyperlinks>
    <hyperlink ref="A1" location="Index!A1" display="Index" xr:uid="{B812FC0A-D4A7-437E-8D00-735683BBB2B0}"/>
  </hyperlinks>
  <pageMargins left="0.7" right="0.7" top="0.75" bottom="0.75" header="0.3" footer="0.3"/>
  <pageSetup paperSize="9" scale="81" orientation="landscape" r:id="rId1"/>
  <headerFooter>
    <oddFooter>&amp;L&amp;1#&amp;"Arial"&amp;11&amp;KA80000PROTECTED: CABINET-IN-CONFIDENCE</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767F4F-F977-464F-9C9E-012A3F65B3B9}">
  <sheetPr>
    <pageSetUpPr fitToPage="1"/>
  </sheetPr>
  <dimension ref="A1:L20"/>
  <sheetViews>
    <sheetView showGridLines="0" zoomScaleNormal="100" zoomScaleSheetLayoutView="175" workbookViewId="0">
      <selection activeCell="C50" sqref="C50"/>
    </sheetView>
  </sheetViews>
  <sheetFormatPr defaultRowHeight="15" x14ac:dyDescent="0.25"/>
  <cols>
    <col min="1" max="1" width="6.7109375" customWidth="1"/>
    <col min="3" max="3" width="19" customWidth="1"/>
    <col min="4" max="4" width="19.7109375" customWidth="1"/>
    <col min="5" max="6" width="21.140625" bestFit="1" customWidth="1"/>
    <col min="8" max="8" width="9.28515625" bestFit="1" customWidth="1"/>
    <col min="13" max="13" width="2.140625" customWidth="1"/>
  </cols>
  <sheetData>
    <row r="1" spans="1:12" x14ac:dyDescent="0.25">
      <c r="A1" s="2" t="s">
        <v>53</v>
      </c>
      <c r="B1" s="34" t="s">
        <v>262</v>
      </c>
      <c r="C1" s="10"/>
      <c r="D1" s="10"/>
      <c r="E1" s="10"/>
      <c r="F1" s="10"/>
      <c r="G1" s="10"/>
      <c r="H1" s="10"/>
      <c r="L1" s="2"/>
    </row>
    <row r="2" spans="1:12" ht="36.75" x14ac:dyDescent="0.25">
      <c r="B2" s="160" t="s">
        <v>57</v>
      </c>
      <c r="C2" s="84" t="s">
        <v>58</v>
      </c>
      <c r="D2" s="84" t="s">
        <v>82</v>
      </c>
      <c r="E2" s="84" t="s">
        <v>278</v>
      </c>
      <c r="F2" s="84" t="s">
        <v>279</v>
      </c>
      <c r="G2" s="84" t="s">
        <v>59</v>
      </c>
      <c r="H2" s="84" t="s">
        <v>60</v>
      </c>
    </row>
    <row r="3" spans="1:12" x14ac:dyDescent="0.25">
      <c r="B3" s="54" t="s">
        <v>114</v>
      </c>
      <c r="C3" s="121">
        <v>28</v>
      </c>
      <c r="D3" s="107">
        <v>23.1</v>
      </c>
      <c r="E3" s="153">
        <v>1875</v>
      </c>
      <c r="F3" s="107">
        <v>10</v>
      </c>
      <c r="G3" s="121">
        <v>13.100000000000001</v>
      </c>
      <c r="H3" s="107">
        <v>2.31</v>
      </c>
    </row>
    <row r="4" spans="1:12" x14ac:dyDescent="0.25">
      <c r="B4" s="54" t="s">
        <v>115</v>
      </c>
      <c r="C4" s="121">
        <v>27</v>
      </c>
      <c r="D4" s="107">
        <v>22</v>
      </c>
      <c r="E4" s="153">
        <v>1860</v>
      </c>
      <c r="F4" s="107">
        <v>9.9</v>
      </c>
      <c r="G4" s="121">
        <v>12.1</v>
      </c>
      <c r="H4" s="107">
        <v>2.2222222222222223</v>
      </c>
    </row>
    <row r="5" spans="1:12" x14ac:dyDescent="0.25">
      <c r="B5" s="54" t="s">
        <v>116</v>
      </c>
      <c r="C5" s="121">
        <v>25</v>
      </c>
      <c r="D5" s="107">
        <v>18.600000000000001</v>
      </c>
      <c r="E5" s="153">
        <v>1908</v>
      </c>
      <c r="F5" s="107">
        <v>9.9</v>
      </c>
      <c r="G5" s="121">
        <v>8.7000000000000011</v>
      </c>
      <c r="H5" s="107">
        <v>1.8787878787878789</v>
      </c>
    </row>
    <row r="6" spans="1:12" x14ac:dyDescent="0.25">
      <c r="B6" s="54" t="s">
        <v>117</v>
      </c>
      <c r="C6" s="121">
        <v>24</v>
      </c>
      <c r="D6" s="107">
        <v>15.6</v>
      </c>
      <c r="E6" s="153">
        <v>1944</v>
      </c>
      <c r="F6" s="107">
        <v>9.8000000000000007</v>
      </c>
      <c r="G6" s="121">
        <v>5.7999999999999989</v>
      </c>
      <c r="H6" s="107">
        <v>1.5918367346938773</v>
      </c>
    </row>
    <row r="7" spans="1:12" x14ac:dyDescent="0.25">
      <c r="B7" s="54" t="s">
        <v>118</v>
      </c>
      <c r="C7" s="121">
        <v>30</v>
      </c>
      <c r="D7" s="107">
        <v>16.600000000000001</v>
      </c>
      <c r="E7" s="153">
        <v>2110</v>
      </c>
      <c r="F7" s="107">
        <v>10.199999999999999</v>
      </c>
      <c r="G7" s="121">
        <v>6.4000000000000021</v>
      </c>
      <c r="H7" s="107">
        <v>1.6274509803921571</v>
      </c>
    </row>
    <row r="8" spans="1:12" x14ac:dyDescent="0.25">
      <c r="B8" s="54" t="s">
        <v>119</v>
      </c>
      <c r="C8" s="121">
        <v>36</v>
      </c>
      <c r="D8" s="107">
        <v>18</v>
      </c>
      <c r="E8" s="153">
        <v>2186</v>
      </c>
      <c r="F8" s="107">
        <v>10.3</v>
      </c>
      <c r="G8" s="121">
        <v>7.6999999999999993</v>
      </c>
      <c r="H8" s="107">
        <v>1.7475728155339805</v>
      </c>
    </row>
    <row r="9" spans="1:12" x14ac:dyDescent="0.25">
      <c r="B9" s="54" t="s">
        <v>120</v>
      </c>
      <c r="C9" s="121">
        <v>48</v>
      </c>
      <c r="D9" s="107">
        <v>21.2</v>
      </c>
      <c r="E9" s="153">
        <v>2225</v>
      </c>
      <c r="F9" s="107">
        <v>10.4</v>
      </c>
      <c r="G9" s="121">
        <v>10.799999999999999</v>
      </c>
      <c r="H9" s="107">
        <v>2.0384615384615383</v>
      </c>
    </row>
    <row r="10" spans="1:12" x14ac:dyDescent="0.25">
      <c r="B10" s="54" t="s">
        <v>121</v>
      </c>
      <c r="C10" s="121">
        <v>58</v>
      </c>
      <c r="D10" s="107">
        <v>23.6</v>
      </c>
      <c r="E10" s="153">
        <v>2216</v>
      </c>
      <c r="F10" s="107">
        <v>10.3</v>
      </c>
      <c r="G10" s="121">
        <v>13.3</v>
      </c>
      <c r="H10" s="107">
        <v>2.29126213592233</v>
      </c>
    </row>
    <row r="11" spans="1:12" x14ac:dyDescent="0.25">
      <c r="B11" s="54" t="s">
        <v>122</v>
      </c>
      <c r="C11" s="121">
        <v>58</v>
      </c>
      <c r="D11" s="107">
        <v>21.7</v>
      </c>
      <c r="E11" s="153">
        <v>2206</v>
      </c>
      <c r="F11" s="107">
        <v>10.199999999999999</v>
      </c>
      <c r="G11" s="121">
        <v>11.5</v>
      </c>
      <c r="H11" s="107">
        <v>2.1274509803921569</v>
      </c>
    </row>
    <row r="12" spans="1:12" x14ac:dyDescent="0.25">
      <c r="B12" s="54" t="s">
        <v>123</v>
      </c>
      <c r="C12" s="121">
        <v>54</v>
      </c>
      <c r="D12" s="107">
        <v>19.399999999999999</v>
      </c>
      <c r="E12" s="153">
        <v>2188</v>
      </c>
      <c r="F12" s="107">
        <v>9.8000000000000007</v>
      </c>
      <c r="G12" s="121">
        <v>9.5999999999999979</v>
      </c>
      <c r="H12" s="107">
        <v>1.9795918367346936</v>
      </c>
    </row>
    <row r="13" spans="1:12" x14ac:dyDescent="0.25">
      <c r="B13" s="54" t="s">
        <v>124</v>
      </c>
      <c r="C13" s="121">
        <v>52</v>
      </c>
      <c r="D13" s="107">
        <v>17.8</v>
      </c>
      <c r="E13" s="153">
        <v>2187</v>
      </c>
      <c r="F13" s="107">
        <v>9.6999999999999993</v>
      </c>
      <c r="G13" s="121">
        <v>8.1000000000000014</v>
      </c>
      <c r="H13" s="107">
        <v>1.8350515463917527</v>
      </c>
    </row>
    <row r="14" spans="1:12" x14ac:dyDescent="0.25">
      <c r="B14" s="54" t="s">
        <v>125</v>
      </c>
      <c r="C14" s="121">
        <v>52</v>
      </c>
      <c r="D14" s="107">
        <v>17.2</v>
      </c>
      <c r="E14" s="153">
        <v>2198</v>
      </c>
      <c r="F14" s="107">
        <v>9.5</v>
      </c>
      <c r="G14" s="121">
        <v>7.6999999999999993</v>
      </c>
      <c r="H14" s="107">
        <v>1.8105263157894735</v>
      </c>
    </row>
    <row r="15" spans="1:12" x14ac:dyDescent="0.25">
      <c r="B15" s="54" t="s">
        <v>126</v>
      </c>
      <c r="C15" s="121">
        <v>44</v>
      </c>
      <c r="D15" s="107">
        <v>13.6</v>
      </c>
      <c r="E15" s="153">
        <v>2184</v>
      </c>
      <c r="F15" s="107">
        <v>9.4</v>
      </c>
      <c r="G15" s="121">
        <v>4.1999999999999993</v>
      </c>
      <c r="H15" s="107">
        <v>1.4468085106382977</v>
      </c>
    </row>
    <row r="16" spans="1:12" x14ac:dyDescent="0.25">
      <c r="B16" s="54" t="s">
        <v>127</v>
      </c>
      <c r="C16" s="121">
        <v>30</v>
      </c>
      <c r="D16" s="107">
        <v>9</v>
      </c>
      <c r="E16" s="153">
        <v>2134</v>
      </c>
      <c r="F16" s="107">
        <v>9.1</v>
      </c>
      <c r="G16" s="121" t="s">
        <v>280</v>
      </c>
      <c r="H16" s="107">
        <v>0.98901098901098905</v>
      </c>
    </row>
    <row r="17" spans="2:8" x14ac:dyDescent="0.25">
      <c r="B17" s="52" t="s">
        <v>128</v>
      </c>
      <c r="C17" s="155">
        <v>34</v>
      </c>
      <c r="D17" s="108">
        <v>10</v>
      </c>
      <c r="E17" s="156">
        <v>2084</v>
      </c>
      <c r="F17" s="108">
        <v>8.9</v>
      </c>
      <c r="G17" s="155">
        <v>1.1000000000000001</v>
      </c>
      <c r="H17" s="108">
        <v>1.1000000000000001</v>
      </c>
    </row>
    <row r="18" spans="2:8" x14ac:dyDescent="0.25">
      <c r="B18" s="113" t="s">
        <v>61</v>
      </c>
    </row>
    <row r="19" spans="2:8" x14ac:dyDescent="0.25">
      <c r="B19" s="113" t="s">
        <v>113</v>
      </c>
    </row>
    <row r="20" spans="2:8" x14ac:dyDescent="0.25">
      <c r="B20" s="113" t="s">
        <v>224</v>
      </c>
    </row>
  </sheetData>
  <hyperlinks>
    <hyperlink ref="A1" location="Index!A1" display="Index" xr:uid="{11E3DE30-F5C0-448D-B9F2-78AC1CB656ED}"/>
  </hyperlinks>
  <pageMargins left="0.7" right="0.7" top="0.75" bottom="0.75" header="0.3" footer="0.3"/>
  <pageSetup paperSize="9" scale="85" orientation="landscape" r:id="rId1"/>
  <headerFooter>
    <oddFooter>&amp;L&amp;1#&amp;"Arial"&amp;11&amp;KA80000PROTECTED: CABINET-IN-CONFIDENCE</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60D0AE-2083-48EB-A593-C15D1DE88021}">
  <sheetPr>
    <pageSetUpPr fitToPage="1"/>
  </sheetPr>
  <dimension ref="A1:I14"/>
  <sheetViews>
    <sheetView showGridLines="0" zoomScaleNormal="100" workbookViewId="0">
      <selection activeCell="C50" sqref="C50"/>
    </sheetView>
  </sheetViews>
  <sheetFormatPr defaultRowHeight="15" x14ac:dyDescent="0.25"/>
  <cols>
    <col min="1" max="1" width="9.28515625" customWidth="1"/>
    <col min="3" max="3" width="19" customWidth="1"/>
    <col min="4" max="4" width="19.5703125" customWidth="1"/>
    <col min="5" max="5" width="19.5703125" bestFit="1" customWidth="1"/>
    <col min="6" max="6" width="20.5703125" customWidth="1"/>
    <col min="7" max="8" width="26.42578125" bestFit="1" customWidth="1"/>
    <col min="9" max="9" width="11.7109375" customWidth="1"/>
  </cols>
  <sheetData>
    <row r="1" spans="1:9" x14ac:dyDescent="0.25">
      <c r="A1" s="2" t="s">
        <v>53</v>
      </c>
      <c r="B1" s="34" t="s">
        <v>261</v>
      </c>
      <c r="C1" s="10"/>
      <c r="D1" s="10"/>
      <c r="E1" s="10"/>
      <c r="F1" s="10"/>
      <c r="G1" s="10"/>
      <c r="H1" s="10"/>
      <c r="I1" s="10"/>
    </row>
    <row r="2" spans="1:9" ht="36.75" x14ac:dyDescent="0.25">
      <c r="B2" s="160" t="s">
        <v>57</v>
      </c>
      <c r="C2" s="84" t="s">
        <v>80</v>
      </c>
      <c r="D2" s="84" t="s">
        <v>249</v>
      </c>
      <c r="E2" s="84" t="s">
        <v>281</v>
      </c>
      <c r="F2" s="84" t="s">
        <v>282</v>
      </c>
      <c r="G2" s="84" t="s">
        <v>81</v>
      </c>
      <c r="H2" s="84" t="s">
        <v>240</v>
      </c>
      <c r="I2" s="84" t="s">
        <v>60</v>
      </c>
    </row>
    <row r="3" spans="1:9" x14ac:dyDescent="0.25">
      <c r="B3" s="161">
        <v>2009</v>
      </c>
      <c r="C3" s="121">
        <v>332</v>
      </c>
      <c r="D3" s="50">
        <v>0.40242424242424241</v>
      </c>
      <c r="E3" s="153">
        <v>7702</v>
      </c>
      <c r="F3" s="50">
        <v>0.11051166527965105</v>
      </c>
      <c r="G3" s="121">
        <v>146</v>
      </c>
      <c r="H3" s="50">
        <v>0.14038461538461539</v>
      </c>
      <c r="I3" s="107">
        <v>3.641463925151279</v>
      </c>
    </row>
    <row r="4" spans="1:9" x14ac:dyDescent="0.25">
      <c r="B4" s="161">
        <v>2010</v>
      </c>
      <c r="C4" s="121">
        <v>356</v>
      </c>
      <c r="D4" s="50">
        <v>0.41013824884792627</v>
      </c>
      <c r="E4" s="153">
        <v>7959</v>
      </c>
      <c r="F4" s="50">
        <v>0.11113593520910424</v>
      </c>
      <c r="G4" s="121">
        <v>62</v>
      </c>
      <c r="H4" s="50">
        <v>0.14975845410628019</v>
      </c>
      <c r="I4" s="107">
        <v>3.6904197375605277</v>
      </c>
    </row>
    <row r="5" spans="1:9" x14ac:dyDescent="0.25">
      <c r="B5" s="161">
        <v>2011</v>
      </c>
      <c r="C5" s="121">
        <v>360</v>
      </c>
      <c r="D5" s="50">
        <v>0.39473684210526316</v>
      </c>
      <c r="E5" s="153">
        <v>7915</v>
      </c>
      <c r="F5" s="50">
        <v>0.11098179982613085</v>
      </c>
      <c r="G5" s="121">
        <v>48.999999999999993</v>
      </c>
      <c r="H5" s="50">
        <v>0.16013071895424835</v>
      </c>
      <c r="I5" s="107">
        <v>3.5567709545499886</v>
      </c>
    </row>
    <row r="6" spans="1:9" x14ac:dyDescent="0.25">
      <c r="B6" s="161">
        <v>2012</v>
      </c>
      <c r="C6" s="121">
        <v>376</v>
      </c>
      <c r="D6" s="50">
        <v>0.39371727748691099</v>
      </c>
      <c r="E6" s="153">
        <v>7987</v>
      </c>
      <c r="F6" s="50">
        <v>0.10595648713186522</v>
      </c>
      <c r="G6" s="121">
        <v>65</v>
      </c>
      <c r="H6" s="50">
        <v>0.13184584178498987</v>
      </c>
      <c r="I6" s="107">
        <v>3.7158392859601039</v>
      </c>
    </row>
    <row r="7" spans="1:9" x14ac:dyDescent="0.25">
      <c r="B7" s="161">
        <v>2013</v>
      </c>
      <c r="C7" s="121">
        <v>420</v>
      </c>
      <c r="D7" s="50">
        <v>0.42</v>
      </c>
      <c r="E7" s="153">
        <v>7469</v>
      </c>
      <c r="F7" s="50">
        <v>9.9247900499627936E-2</v>
      </c>
      <c r="G7" s="121">
        <v>56</v>
      </c>
      <c r="H7" s="50">
        <v>0.11475409836065574</v>
      </c>
      <c r="I7" s="107">
        <v>4.231827553889409</v>
      </c>
    </row>
    <row r="8" spans="1:9" x14ac:dyDescent="0.25">
      <c r="B8" s="161">
        <v>2014</v>
      </c>
      <c r="C8" s="121">
        <v>401</v>
      </c>
      <c r="D8" s="50">
        <v>0.39313725490196078</v>
      </c>
      <c r="E8" s="153">
        <v>7159</v>
      </c>
      <c r="F8" s="50">
        <v>9.3911925594574383E-2</v>
      </c>
      <c r="G8" s="121">
        <v>44</v>
      </c>
      <c r="H8" s="50">
        <v>0.13496932515337423</v>
      </c>
      <c r="I8" s="107">
        <v>4.1862335631277237</v>
      </c>
    </row>
    <row r="9" spans="1:9" x14ac:dyDescent="0.25">
      <c r="B9" s="161">
        <v>2015</v>
      </c>
      <c r="C9" s="121">
        <v>438</v>
      </c>
      <c r="D9" s="50">
        <v>0.37889273356401382</v>
      </c>
      <c r="E9" s="153">
        <v>6703</v>
      </c>
      <c r="F9" s="50">
        <v>8.7731008847704309E-2</v>
      </c>
      <c r="G9" s="121">
        <v>25</v>
      </c>
      <c r="H9" s="50">
        <v>0.10204081632653061</v>
      </c>
      <c r="I9" s="107">
        <v>4.3188005990190828</v>
      </c>
    </row>
    <row r="10" spans="1:9" x14ac:dyDescent="0.25">
      <c r="B10" s="161">
        <v>2016</v>
      </c>
      <c r="C10" s="121">
        <v>408</v>
      </c>
      <c r="D10" s="50">
        <v>0.36856368563685638</v>
      </c>
      <c r="E10" s="153">
        <v>6419</v>
      </c>
      <c r="F10" s="50">
        <v>8.2345545977011492E-2</v>
      </c>
      <c r="G10" s="121">
        <v>28</v>
      </c>
      <c r="H10" s="50">
        <v>0.1076923076923077</v>
      </c>
      <c r="I10" s="107">
        <v>4.475818106054561</v>
      </c>
    </row>
    <row r="11" spans="1:9" x14ac:dyDescent="0.25">
      <c r="B11" s="55">
        <v>2017</v>
      </c>
      <c r="C11" s="155">
        <v>434</v>
      </c>
      <c r="D11" s="51">
        <v>0.39347234814143245</v>
      </c>
      <c r="E11" s="156">
        <v>6131</v>
      </c>
      <c r="F11" s="51">
        <v>7.9717588318662311E-2</v>
      </c>
      <c r="G11" s="155">
        <v>23</v>
      </c>
      <c r="H11" s="51">
        <v>0.10747663551401869</v>
      </c>
      <c r="I11" s="108">
        <v>4.9358285472532097</v>
      </c>
    </row>
    <row r="12" spans="1:9" x14ac:dyDescent="0.25">
      <c r="B12" s="113" t="s">
        <v>61</v>
      </c>
    </row>
    <row r="13" spans="1:9" x14ac:dyDescent="0.25">
      <c r="B13" s="113" t="s">
        <v>147</v>
      </c>
    </row>
    <row r="14" spans="1:9" x14ac:dyDescent="0.25">
      <c r="B14" s="113" t="s">
        <v>223</v>
      </c>
    </row>
  </sheetData>
  <hyperlinks>
    <hyperlink ref="A1" location="Index!A1" display="Index" xr:uid="{C75923E8-0284-46E6-A00C-0ABCC5DD402E}"/>
  </hyperlinks>
  <pageMargins left="0.7" right="0.7" top="0.75" bottom="0.75" header="0.3" footer="0.3"/>
  <pageSetup paperSize="9" scale="81" orientation="landscape" r:id="rId1"/>
  <headerFooter>
    <oddFooter>&amp;L&amp;1#&amp;"Arial"&amp;11&amp;KA80000PROTECTED: CABINET-IN-CONFIDENCE</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A0DB8D-11EE-4873-BC90-2EDADFBEE30C}">
  <sheetPr>
    <pageSetUpPr fitToPage="1"/>
  </sheetPr>
  <dimension ref="A1:L42"/>
  <sheetViews>
    <sheetView showGridLines="0" zoomScaleNormal="100" zoomScaleSheetLayoutView="100" workbookViewId="0">
      <selection activeCell="C50" sqref="C50"/>
    </sheetView>
  </sheetViews>
  <sheetFormatPr defaultRowHeight="15" x14ac:dyDescent="0.25"/>
  <cols>
    <col min="1" max="1" width="3.5703125" customWidth="1"/>
    <col min="3" max="3" width="13.140625" customWidth="1"/>
    <col min="4" max="4" width="9.7109375" customWidth="1"/>
    <col min="9" max="9" width="12.42578125" customWidth="1"/>
    <col min="10" max="10" width="11.28515625" customWidth="1"/>
    <col min="15" max="15" width="10.7109375" customWidth="1"/>
    <col min="17" max="17" width="11.5703125" customWidth="1"/>
  </cols>
  <sheetData>
    <row r="1" spans="1:12" x14ac:dyDescent="0.25">
      <c r="A1" s="2" t="s">
        <v>53</v>
      </c>
      <c r="B1" s="192" t="s">
        <v>78</v>
      </c>
      <c r="C1" s="20"/>
      <c r="D1" s="20"/>
      <c r="E1" s="20"/>
      <c r="F1" s="20"/>
      <c r="G1" s="21"/>
      <c r="H1" s="21"/>
      <c r="I1" s="21"/>
      <c r="J1" s="21"/>
      <c r="K1" s="21"/>
      <c r="L1" s="21"/>
    </row>
    <row r="2" spans="1:12" ht="24.75" x14ac:dyDescent="0.25">
      <c r="B2" s="165"/>
      <c r="C2" s="169" t="s">
        <v>68</v>
      </c>
      <c r="D2" s="169" t="s">
        <v>69</v>
      </c>
      <c r="E2" s="169" t="s">
        <v>70</v>
      </c>
      <c r="F2" s="169" t="s">
        <v>71</v>
      </c>
      <c r="G2" s="169" t="s">
        <v>72</v>
      </c>
      <c r="H2" s="169" t="s">
        <v>73</v>
      </c>
      <c r="I2" s="169" t="s">
        <v>74</v>
      </c>
      <c r="J2" s="169" t="s">
        <v>75</v>
      </c>
      <c r="K2" s="169" t="s">
        <v>76</v>
      </c>
      <c r="L2" s="169" t="s">
        <v>77</v>
      </c>
    </row>
    <row r="3" spans="1:12" x14ac:dyDescent="0.25">
      <c r="B3" s="54" t="s">
        <v>132</v>
      </c>
      <c r="C3" s="171">
        <v>801</v>
      </c>
      <c r="D3" s="171">
        <v>761</v>
      </c>
      <c r="E3" s="171">
        <v>701</v>
      </c>
      <c r="F3" s="171">
        <v>682</v>
      </c>
      <c r="G3" s="171">
        <v>635</v>
      </c>
      <c r="H3" s="171">
        <v>523</v>
      </c>
      <c r="I3" s="171">
        <v>429</v>
      </c>
      <c r="J3" s="171">
        <v>316</v>
      </c>
      <c r="K3" s="171">
        <v>347</v>
      </c>
      <c r="L3" s="171">
        <v>281</v>
      </c>
    </row>
    <row r="4" spans="1:12" x14ac:dyDescent="0.25">
      <c r="B4" s="54" t="s">
        <v>133</v>
      </c>
      <c r="C4" s="172">
        <v>795</v>
      </c>
      <c r="D4" s="172">
        <v>735</v>
      </c>
      <c r="E4" s="172">
        <v>694</v>
      </c>
      <c r="F4" s="172">
        <v>684</v>
      </c>
      <c r="G4" s="172">
        <v>621</v>
      </c>
      <c r="H4" s="172">
        <v>548</v>
      </c>
      <c r="I4" s="172">
        <v>556</v>
      </c>
      <c r="J4" s="172">
        <v>451</v>
      </c>
      <c r="K4" s="172">
        <v>397</v>
      </c>
      <c r="L4" s="172">
        <v>308</v>
      </c>
    </row>
    <row r="5" spans="1:12" x14ac:dyDescent="0.25">
      <c r="B5" s="54" t="s">
        <v>134</v>
      </c>
      <c r="C5" s="172">
        <v>868</v>
      </c>
      <c r="D5" s="172">
        <v>797</v>
      </c>
      <c r="E5" s="172">
        <v>754</v>
      </c>
      <c r="F5" s="172">
        <v>760</v>
      </c>
      <c r="G5" s="172">
        <v>730</v>
      </c>
      <c r="H5" s="172">
        <v>579</v>
      </c>
      <c r="I5" s="172">
        <v>530</v>
      </c>
      <c r="J5" s="172">
        <v>454</v>
      </c>
      <c r="K5" s="172">
        <v>435</v>
      </c>
      <c r="L5" s="172">
        <v>346</v>
      </c>
    </row>
    <row r="6" spans="1:12" x14ac:dyDescent="0.25">
      <c r="B6" s="54" t="s">
        <v>135</v>
      </c>
      <c r="C6" s="172">
        <v>949</v>
      </c>
      <c r="D6" s="172">
        <v>903</v>
      </c>
      <c r="E6" s="172">
        <v>831</v>
      </c>
      <c r="F6" s="172">
        <v>791</v>
      </c>
      <c r="G6" s="172">
        <v>757</v>
      </c>
      <c r="H6" s="172">
        <v>604</v>
      </c>
      <c r="I6" s="172">
        <v>596</v>
      </c>
      <c r="J6" s="172">
        <v>495</v>
      </c>
      <c r="K6" s="172">
        <v>447</v>
      </c>
      <c r="L6" s="172">
        <v>388</v>
      </c>
    </row>
    <row r="7" spans="1:12" x14ac:dyDescent="0.25">
      <c r="B7" s="54" t="s">
        <v>136</v>
      </c>
      <c r="C7" s="172">
        <v>1024</v>
      </c>
      <c r="D7" s="172">
        <v>906</v>
      </c>
      <c r="E7" s="172">
        <v>859</v>
      </c>
      <c r="F7" s="172">
        <v>863</v>
      </c>
      <c r="G7" s="172">
        <v>808</v>
      </c>
      <c r="H7" s="172">
        <v>704</v>
      </c>
      <c r="I7" s="172">
        <v>644</v>
      </c>
      <c r="J7" s="172">
        <v>524</v>
      </c>
      <c r="K7" s="172">
        <v>450</v>
      </c>
      <c r="L7" s="172">
        <v>488</v>
      </c>
    </row>
    <row r="8" spans="1:12" x14ac:dyDescent="0.25">
      <c r="B8" s="54" t="s">
        <v>109</v>
      </c>
      <c r="C8" s="172">
        <v>1090</v>
      </c>
      <c r="D8" s="172">
        <v>956</v>
      </c>
      <c r="E8" s="172">
        <v>918</v>
      </c>
      <c r="F8" s="172">
        <v>875</v>
      </c>
      <c r="G8" s="172">
        <v>836</v>
      </c>
      <c r="H8" s="172">
        <v>703</v>
      </c>
      <c r="I8" s="172">
        <v>671</v>
      </c>
      <c r="J8" s="172">
        <v>537</v>
      </c>
      <c r="K8" s="172">
        <v>555</v>
      </c>
      <c r="L8" s="172">
        <v>507</v>
      </c>
    </row>
    <row r="9" spans="1:12" x14ac:dyDescent="0.25">
      <c r="B9" s="54" t="s">
        <v>137</v>
      </c>
      <c r="C9" s="172">
        <v>1068</v>
      </c>
      <c r="D9" s="172">
        <v>908</v>
      </c>
      <c r="E9" s="172">
        <v>946</v>
      </c>
      <c r="F9" s="172">
        <v>949</v>
      </c>
      <c r="G9" s="172">
        <v>920</v>
      </c>
      <c r="H9" s="172">
        <v>739</v>
      </c>
      <c r="I9" s="172">
        <v>697</v>
      </c>
      <c r="J9" s="172">
        <v>568</v>
      </c>
      <c r="K9" s="172">
        <v>548</v>
      </c>
      <c r="L9" s="172">
        <v>509</v>
      </c>
    </row>
    <row r="10" spans="1:12" x14ac:dyDescent="0.25">
      <c r="B10" s="54" t="s">
        <v>138</v>
      </c>
      <c r="C10" s="172">
        <v>1171</v>
      </c>
      <c r="D10" s="172">
        <v>1043</v>
      </c>
      <c r="E10" s="172">
        <v>1029</v>
      </c>
      <c r="F10" s="172">
        <v>1003</v>
      </c>
      <c r="G10" s="172">
        <v>961</v>
      </c>
      <c r="H10" s="172">
        <v>828</v>
      </c>
      <c r="I10" s="172">
        <v>804</v>
      </c>
      <c r="J10" s="172">
        <v>691</v>
      </c>
      <c r="K10" s="172">
        <v>669</v>
      </c>
      <c r="L10" s="172">
        <v>556</v>
      </c>
    </row>
    <row r="11" spans="1:12" x14ac:dyDescent="0.25">
      <c r="B11" s="54" t="s">
        <v>139</v>
      </c>
      <c r="C11" s="172">
        <v>1186</v>
      </c>
      <c r="D11" s="172">
        <v>1047</v>
      </c>
      <c r="E11" s="172">
        <v>1039</v>
      </c>
      <c r="F11" s="172">
        <v>1001</v>
      </c>
      <c r="G11" s="172">
        <v>945</v>
      </c>
      <c r="H11" s="172">
        <v>823</v>
      </c>
      <c r="I11" s="172">
        <v>754</v>
      </c>
      <c r="J11" s="172">
        <v>657</v>
      </c>
      <c r="K11" s="172">
        <v>639</v>
      </c>
      <c r="L11" s="172">
        <v>525</v>
      </c>
    </row>
    <row r="12" spans="1:12" x14ac:dyDescent="0.25">
      <c r="B12" s="52" t="s">
        <v>140</v>
      </c>
      <c r="C12" s="173">
        <v>1190</v>
      </c>
      <c r="D12" s="173">
        <v>1089</v>
      </c>
      <c r="E12" s="173">
        <v>1062</v>
      </c>
      <c r="F12" s="173">
        <v>1069</v>
      </c>
      <c r="G12" s="173">
        <v>1023</v>
      </c>
      <c r="H12" s="173">
        <v>867</v>
      </c>
      <c r="I12" s="173">
        <v>864</v>
      </c>
      <c r="J12" s="173">
        <v>765</v>
      </c>
      <c r="K12" s="173">
        <v>715</v>
      </c>
      <c r="L12" s="173">
        <v>677</v>
      </c>
    </row>
    <row r="13" spans="1:12" x14ac:dyDescent="0.25">
      <c r="B13" s="113" t="s">
        <v>61</v>
      </c>
      <c r="C13" s="19"/>
      <c r="D13" s="19"/>
      <c r="E13" s="19"/>
      <c r="F13" s="19"/>
      <c r="G13" s="19"/>
      <c r="H13" s="19"/>
      <c r="I13" s="19"/>
      <c r="J13" s="19"/>
      <c r="K13" s="19"/>
      <c r="L13" s="19"/>
    </row>
    <row r="15" spans="1:12" x14ac:dyDescent="0.25">
      <c r="B15" s="192" t="s">
        <v>79</v>
      </c>
      <c r="C15" s="20"/>
      <c r="D15" s="20"/>
      <c r="E15" s="20"/>
      <c r="F15" s="20"/>
      <c r="G15" s="21"/>
      <c r="H15" s="21"/>
      <c r="I15" s="21"/>
      <c r="J15" s="21"/>
      <c r="K15" s="21"/>
      <c r="L15" s="21"/>
    </row>
    <row r="16" spans="1:12" ht="24.75" x14ac:dyDescent="0.25">
      <c r="B16" s="165"/>
      <c r="C16" s="169" t="s">
        <v>68</v>
      </c>
      <c r="D16" s="169" t="s">
        <v>69</v>
      </c>
      <c r="E16" s="169" t="s">
        <v>70</v>
      </c>
      <c r="F16" s="169" t="s">
        <v>71</v>
      </c>
      <c r="G16" s="169" t="s">
        <v>72</v>
      </c>
      <c r="H16" s="169" t="s">
        <v>73</v>
      </c>
      <c r="I16" s="169" t="s">
        <v>74</v>
      </c>
      <c r="J16" s="169" t="s">
        <v>75</v>
      </c>
      <c r="K16" s="169" t="s">
        <v>76</v>
      </c>
      <c r="L16" s="169" t="s">
        <v>77</v>
      </c>
    </row>
    <row r="17" spans="2:12" x14ac:dyDescent="0.25">
      <c r="B17" s="54" t="s">
        <v>132</v>
      </c>
      <c r="C17" s="170">
        <v>0.91299999999999992</v>
      </c>
      <c r="D17" s="170">
        <v>0.86799999999999999</v>
      </c>
      <c r="E17" s="170">
        <v>0.79900000000000004</v>
      </c>
      <c r="F17" s="170">
        <v>0.77800000000000002</v>
      </c>
      <c r="G17" s="170">
        <v>0.72400000000000009</v>
      </c>
      <c r="H17" s="170">
        <v>0.61199999999999999</v>
      </c>
      <c r="I17" s="170">
        <v>0.502</v>
      </c>
      <c r="J17" s="170">
        <v>0.39799999999999996</v>
      </c>
      <c r="K17" s="170">
        <v>0.46</v>
      </c>
      <c r="L17" s="170">
        <v>0.40299999999999997</v>
      </c>
    </row>
    <row r="18" spans="2:12" x14ac:dyDescent="0.25">
      <c r="B18" s="54" t="s">
        <v>133</v>
      </c>
      <c r="C18" s="167">
        <v>0.89700000000000002</v>
      </c>
      <c r="D18" s="167">
        <v>0.83</v>
      </c>
      <c r="E18" s="167">
        <v>0.78299999999999992</v>
      </c>
      <c r="F18" s="167">
        <v>0.77200000000000002</v>
      </c>
      <c r="G18" s="167">
        <v>0.70099999999999996</v>
      </c>
      <c r="H18" s="167">
        <v>0.58700000000000008</v>
      </c>
      <c r="I18" s="167">
        <v>0.59599999999999997</v>
      </c>
      <c r="J18" s="167">
        <v>0.496</v>
      </c>
      <c r="K18" s="167">
        <v>0.47399999999999998</v>
      </c>
      <c r="L18" s="167">
        <v>0.39600000000000002</v>
      </c>
    </row>
    <row r="19" spans="2:12" x14ac:dyDescent="0.25">
      <c r="B19" s="54" t="s">
        <v>134</v>
      </c>
      <c r="C19" s="167">
        <v>0.94299999999999995</v>
      </c>
      <c r="D19" s="167">
        <v>0.86599999999999999</v>
      </c>
      <c r="E19" s="167">
        <v>0.82</v>
      </c>
      <c r="F19" s="167">
        <v>0.82599999999999996</v>
      </c>
      <c r="G19" s="167">
        <v>0.79299999999999993</v>
      </c>
      <c r="H19" s="167">
        <v>0.623</v>
      </c>
      <c r="I19" s="167">
        <v>0.57100000000000006</v>
      </c>
      <c r="J19" s="167">
        <v>0.47600000000000003</v>
      </c>
      <c r="K19" s="167">
        <v>0.44799999999999995</v>
      </c>
      <c r="L19" s="167">
        <v>0.43799999999999994</v>
      </c>
    </row>
    <row r="20" spans="2:12" x14ac:dyDescent="0.25">
      <c r="B20" s="54" t="s">
        <v>135</v>
      </c>
      <c r="C20" s="167">
        <v>0.996</v>
      </c>
      <c r="D20" s="167">
        <v>0.94799999999999995</v>
      </c>
      <c r="E20" s="167">
        <v>0.872</v>
      </c>
      <c r="F20" s="167">
        <v>0.83</v>
      </c>
      <c r="G20" s="167">
        <v>0.79400000000000004</v>
      </c>
      <c r="H20" s="167">
        <v>0.627</v>
      </c>
      <c r="I20" s="167">
        <v>0.61899999999999999</v>
      </c>
      <c r="J20" s="167">
        <v>0.52900000000000003</v>
      </c>
      <c r="K20" s="167">
        <v>0.49700000000000005</v>
      </c>
      <c r="L20" s="167">
        <v>0.45299999999999996</v>
      </c>
    </row>
    <row r="21" spans="2:12" x14ac:dyDescent="0.25">
      <c r="B21" s="54" t="s">
        <v>136</v>
      </c>
      <c r="C21" s="167">
        <v>1.008</v>
      </c>
      <c r="D21" s="167">
        <v>0.89200000000000002</v>
      </c>
      <c r="E21" s="167">
        <v>0.84499999999999997</v>
      </c>
      <c r="F21" s="167">
        <v>0.84900000000000009</v>
      </c>
      <c r="G21" s="167">
        <v>0.79500000000000004</v>
      </c>
      <c r="H21" s="167">
        <v>0.68500000000000005</v>
      </c>
      <c r="I21" s="167">
        <v>0.627</v>
      </c>
      <c r="J21" s="167">
        <v>0.51600000000000001</v>
      </c>
      <c r="K21" s="167">
        <v>0.45399999999999996</v>
      </c>
      <c r="L21" s="167">
        <v>0.51600000000000001</v>
      </c>
    </row>
    <row r="22" spans="2:12" x14ac:dyDescent="0.25">
      <c r="B22" s="54" t="s">
        <v>109</v>
      </c>
      <c r="C22" s="167">
        <v>0.98199999999999998</v>
      </c>
      <c r="D22" s="167">
        <v>0.86099999999999999</v>
      </c>
      <c r="E22" s="167">
        <v>0.82700000000000007</v>
      </c>
      <c r="F22" s="167">
        <v>0.78799999999999992</v>
      </c>
      <c r="G22" s="167">
        <v>0.753</v>
      </c>
      <c r="H22" s="167">
        <v>0.64300000000000002</v>
      </c>
      <c r="I22" s="167">
        <v>0.61399999999999999</v>
      </c>
      <c r="J22" s="167">
        <v>0.50700000000000001</v>
      </c>
      <c r="K22" s="167">
        <v>0.53299999999999992</v>
      </c>
      <c r="L22" s="167">
        <v>0.52200000000000002</v>
      </c>
    </row>
    <row r="23" spans="2:12" x14ac:dyDescent="0.25">
      <c r="B23" s="54" t="s">
        <v>137</v>
      </c>
      <c r="C23" s="167">
        <v>0.94799999999999995</v>
      </c>
      <c r="D23" s="167">
        <v>0.87</v>
      </c>
      <c r="E23" s="167">
        <v>0.83900000000000008</v>
      </c>
      <c r="F23" s="167">
        <v>0.84200000000000008</v>
      </c>
      <c r="G23" s="167">
        <v>0.81599999999999995</v>
      </c>
      <c r="H23" s="167">
        <v>0.64</v>
      </c>
      <c r="I23" s="167">
        <v>0.60299999999999998</v>
      </c>
      <c r="J23" s="167">
        <v>0.499</v>
      </c>
      <c r="K23" s="167">
        <v>0.501</v>
      </c>
      <c r="L23" s="167">
        <v>0.49099999999999999</v>
      </c>
    </row>
    <row r="24" spans="2:12" x14ac:dyDescent="0.25">
      <c r="B24" s="54" t="s">
        <v>138</v>
      </c>
      <c r="C24" s="167">
        <v>0.96099999999999997</v>
      </c>
      <c r="D24" s="167">
        <v>0.85599999999999998</v>
      </c>
      <c r="E24" s="167">
        <v>0.84400000000000008</v>
      </c>
      <c r="F24" s="167">
        <v>0.82299999999999995</v>
      </c>
      <c r="G24" s="167">
        <v>0.78799999999999992</v>
      </c>
      <c r="H24" s="167">
        <v>0.68400000000000005</v>
      </c>
      <c r="I24" s="167">
        <v>0.66400000000000003</v>
      </c>
      <c r="J24" s="167">
        <v>0.57399999999999995</v>
      </c>
      <c r="K24" s="167">
        <v>0.55500000000000005</v>
      </c>
      <c r="L24" s="167">
        <v>0.51200000000000001</v>
      </c>
    </row>
    <row r="25" spans="2:12" x14ac:dyDescent="0.25">
      <c r="B25" s="54" t="s">
        <v>139</v>
      </c>
      <c r="C25" s="167">
        <v>0.877</v>
      </c>
      <c r="D25" s="167">
        <v>0.77400000000000002</v>
      </c>
      <c r="E25" s="167">
        <v>0.76800000000000002</v>
      </c>
      <c r="F25" s="167">
        <v>0.74</v>
      </c>
      <c r="G25" s="167">
        <v>0.69900000000000007</v>
      </c>
      <c r="H25" s="167">
        <v>0.623</v>
      </c>
      <c r="I25" s="167">
        <v>0.56999999999999995</v>
      </c>
      <c r="J25" s="167">
        <v>0.51100000000000001</v>
      </c>
      <c r="K25" s="167">
        <v>0.499</v>
      </c>
      <c r="L25" s="167">
        <v>0.42799999999999999</v>
      </c>
    </row>
    <row r="26" spans="2:12" x14ac:dyDescent="0.25">
      <c r="B26" s="52" t="s">
        <v>140</v>
      </c>
      <c r="C26" s="168">
        <v>0.99199999999999999</v>
      </c>
      <c r="D26" s="168">
        <v>0.90800000000000003</v>
      </c>
      <c r="E26" s="168">
        <v>0.88500000000000001</v>
      </c>
      <c r="F26" s="168">
        <v>0.89100000000000001</v>
      </c>
      <c r="G26" s="168">
        <v>0.85299999999999998</v>
      </c>
      <c r="H26" s="168">
        <v>0.70699999999999996</v>
      </c>
      <c r="I26" s="168">
        <v>0.70399999999999996</v>
      </c>
      <c r="J26" s="168">
        <v>0.61299999999999999</v>
      </c>
      <c r="K26" s="168">
        <v>0.57499999999999996</v>
      </c>
      <c r="L26" s="168">
        <v>0.56399999999999995</v>
      </c>
    </row>
    <row r="27" spans="2:12" x14ac:dyDescent="0.25">
      <c r="B27" s="113" t="s">
        <v>61</v>
      </c>
      <c r="C27" s="24"/>
      <c r="D27" s="24"/>
      <c r="E27" s="24"/>
      <c r="F27" s="24"/>
      <c r="G27" s="24"/>
      <c r="H27" s="24"/>
      <c r="I27" s="24"/>
      <c r="J27" s="24"/>
      <c r="K27" s="24"/>
      <c r="L27" s="24"/>
    </row>
    <row r="29" spans="2:12" x14ac:dyDescent="0.25">
      <c r="B29" s="192" t="s">
        <v>89</v>
      </c>
      <c r="C29" s="20"/>
      <c r="D29" s="20"/>
      <c r="E29" s="20"/>
      <c r="F29" s="20"/>
      <c r="G29" s="21"/>
      <c r="H29" s="21"/>
      <c r="I29" s="21"/>
      <c r="J29" s="21"/>
      <c r="K29" s="21"/>
      <c r="L29" s="21"/>
    </row>
    <row r="30" spans="2:12" ht="27" customHeight="1" x14ac:dyDescent="0.25">
      <c r="B30" s="165"/>
      <c r="C30" s="166" t="s">
        <v>68</v>
      </c>
      <c r="D30" s="166" t="s">
        <v>69</v>
      </c>
      <c r="E30" s="166" t="s">
        <v>70</v>
      </c>
      <c r="F30" s="166" t="s">
        <v>71</v>
      </c>
      <c r="G30" s="166" t="s">
        <v>72</v>
      </c>
      <c r="H30" s="166" t="s">
        <v>73</v>
      </c>
      <c r="I30" s="166" t="s">
        <v>74</v>
      </c>
      <c r="J30" s="166" t="s">
        <v>75</v>
      </c>
      <c r="K30" s="166" t="s">
        <v>76</v>
      </c>
      <c r="L30" s="166" t="s">
        <v>77</v>
      </c>
    </row>
    <row r="31" spans="2:12" x14ac:dyDescent="0.25">
      <c r="B31" s="54" t="s">
        <v>135</v>
      </c>
      <c r="C31" s="167">
        <v>1.001381059751973</v>
      </c>
      <c r="D31" s="167">
        <v>0.97608511837655021</v>
      </c>
      <c r="E31" s="167">
        <v>0.96765783540022543</v>
      </c>
      <c r="F31" s="167">
        <v>0.96266910935738448</v>
      </c>
      <c r="G31" s="167">
        <v>0.93651352874859073</v>
      </c>
      <c r="H31" s="167">
        <v>0.84954767449048985</v>
      </c>
      <c r="I31" s="167">
        <v>0.81869199964281048</v>
      </c>
      <c r="J31" s="167">
        <v>0.71479768473439365</v>
      </c>
      <c r="K31" s="167">
        <v>0.68876847694050525</v>
      </c>
      <c r="L31" s="167">
        <v>0.62772355723229178</v>
      </c>
    </row>
    <row r="32" spans="2:12" x14ac:dyDescent="0.25">
      <c r="B32" s="54" t="s">
        <v>136</v>
      </c>
      <c r="C32" s="167">
        <v>1.0026919923476361</v>
      </c>
      <c r="D32" s="167">
        <v>0.97010112052473341</v>
      </c>
      <c r="E32" s="167">
        <v>0.96392456955452299</v>
      </c>
      <c r="F32" s="167">
        <v>0.95207707023776988</v>
      </c>
      <c r="G32" s="167">
        <v>0.92708390270565733</v>
      </c>
      <c r="H32" s="167">
        <v>0.83689108198546136</v>
      </c>
      <c r="I32" s="167">
        <v>0.80694490636729543</v>
      </c>
      <c r="J32" s="167">
        <v>0.72615759980695482</v>
      </c>
      <c r="K32" s="167">
        <v>0.70266668443567837</v>
      </c>
      <c r="L32" s="167">
        <v>0.64431835856929354</v>
      </c>
    </row>
    <row r="33" spans="2:12" x14ac:dyDescent="0.25">
      <c r="B33" s="54" t="s">
        <v>109</v>
      </c>
      <c r="C33" s="167">
        <v>1.006339566352352</v>
      </c>
      <c r="D33" s="167">
        <v>0.9687816312396782</v>
      </c>
      <c r="E33" s="167">
        <v>0.96469287731074527</v>
      </c>
      <c r="F33" s="167">
        <v>0.95533003036599018</v>
      </c>
      <c r="G33" s="167">
        <v>0.93577859464066915</v>
      </c>
      <c r="H33" s="167">
        <v>0.8564739709043907</v>
      </c>
      <c r="I33" s="167">
        <v>0.82041440799799537</v>
      </c>
      <c r="J33" s="167">
        <v>0.73713347283659592</v>
      </c>
      <c r="K33" s="167">
        <v>0.70565956646700156</v>
      </c>
      <c r="L33" s="167">
        <v>0.66467336416307876</v>
      </c>
    </row>
    <row r="34" spans="2:12" x14ac:dyDescent="0.25">
      <c r="B34" s="54" t="s">
        <v>137</v>
      </c>
      <c r="C34" s="167">
        <v>1.0101023581065751</v>
      </c>
      <c r="D34" s="167">
        <v>0.97202834532182081</v>
      </c>
      <c r="E34" s="167">
        <v>0.97268226282145387</v>
      </c>
      <c r="F34" s="167">
        <v>0.95985747267559018</v>
      </c>
      <c r="G34" s="167">
        <v>0.93600950182162734</v>
      </c>
      <c r="H34" s="167">
        <v>0.85497534125362729</v>
      </c>
      <c r="I34" s="167">
        <v>0.83427240432536531</v>
      </c>
      <c r="J34" s="167">
        <v>0.74741900918184678</v>
      </c>
      <c r="K34" s="167">
        <v>0.7098435513582233</v>
      </c>
      <c r="L34" s="167">
        <v>0.64903386578942157</v>
      </c>
    </row>
    <row r="35" spans="2:12" x14ac:dyDescent="0.25">
      <c r="B35" s="54" t="s">
        <v>138</v>
      </c>
      <c r="C35" s="167">
        <v>1.0086361953129133</v>
      </c>
      <c r="D35" s="167">
        <v>0.97431624609850287</v>
      </c>
      <c r="E35" s="167">
        <v>0.97161826165158971</v>
      </c>
      <c r="F35" s="167">
        <v>0.9622546685711264</v>
      </c>
      <c r="G35" s="167">
        <v>0.94426810559170504</v>
      </c>
      <c r="H35" s="167">
        <v>0.86429859498449668</v>
      </c>
      <c r="I35" s="167">
        <v>0.83365550524772647</v>
      </c>
      <c r="J35" s="167">
        <v>0.74982400730607512</v>
      </c>
      <c r="K35" s="167">
        <v>0.72846183982711343</v>
      </c>
      <c r="L35" s="167">
        <v>0.66114434330299088</v>
      </c>
    </row>
    <row r="36" spans="2:12" x14ac:dyDescent="0.25">
      <c r="B36" s="54" t="s">
        <v>139</v>
      </c>
      <c r="C36" s="167">
        <v>0.99199999999999999</v>
      </c>
      <c r="D36" s="167">
        <v>0.94599999999999995</v>
      </c>
      <c r="E36" s="167">
        <v>0.94699999999999995</v>
      </c>
      <c r="F36" s="167">
        <v>0.93</v>
      </c>
      <c r="G36" s="167">
        <v>0.9</v>
      </c>
      <c r="H36" s="167">
        <v>0.81699999999999995</v>
      </c>
      <c r="I36" s="167">
        <v>0.79300000000000004</v>
      </c>
      <c r="J36" s="167">
        <v>0.71499999999999997</v>
      </c>
      <c r="K36" s="167">
        <v>0.67900000000000005</v>
      </c>
      <c r="L36" s="167">
        <v>0.625</v>
      </c>
    </row>
    <row r="37" spans="2:12" x14ac:dyDescent="0.25">
      <c r="B37" s="52" t="s">
        <v>239</v>
      </c>
      <c r="C37" s="168">
        <v>1.004</v>
      </c>
      <c r="D37" s="168">
        <v>0.96099999999999997</v>
      </c>
      <c r="E37" s="168">
        <v>0.96299999999999997</v>
      </c>
      <c r="F37" s="168">
        <v>0.95199999999999996</v>
      </c>
      <c r="G37" s="168">
        <v>0.93799999999999994</v>
      </c>
      <c r="H37" s="168">
        <v>0.84299999999999997</v>
      </c>
      <c r="I37" s="168">
        <v>0.81899999999999995</v>
      </c>
      <c r="J37" s="168">
        <v>0.71</v>
      </c>
      <c r="K37" s="168">
        <v>0.67600000000000005</v>
      </c>
      <c r="L37" s="168">
        <v>0.629</v>
      </c>
    </row>
    <row r="38" spans="2:12" x14ac:dyDescent="0.25">
      <c r="B38" s="113" t="s">
        <v>61</v>
      </c>
      <c r="C38" s="24"/>
      <c r="D38" s="24"/>
      <c r="E38" s="24"/>
      <c r="F38" s="24"/>
      <c r="G38" s="24"/>
      <c r="H38" s="24"/>
      <c r="I38" s="24"/>
      <c r="J38" s="24"/>
      <c r="K38" s="24"/>
      <c r="L38" s="24"/>
    </row>
    <row r="39" spans="2:12" x14ac:dyDescent="0.25">
      <c r="B39" s="23" t="s">
        <v>283</v>
      </c>
      <c r="C39" s="22"/>
      <c r="D39" s="22"/>
      <c r="E39" s="22"/>
      <c r="F39" s="22"/>
      <c r="G39" s="22"/>
      <c r="H39" s="22"/>
      <c r="I39" s="22"/>
      <c r="J39" s="22"/>
      <c r="K39" s="22"/>
      <c r="L39" s="22"/>
    </row>
    <row r="40" spans="2:12" x14ac:dyDescent="0.25">
      <c r="B40" s="23" t="s">
        <v>284</v>
      </c>
      <c r="C40" s="22"/>
      <c r="D40" s="22"/>
      <c r="E40" s="22"/>
      <c r="F40" s="22"/>
      <c r="G40" s="22"/>
      <c r="H40" s="22"/>
      <c r="I40" s="22"/>
      <c r="J40" s="22"/>
      <c r="K40" s="22"/>
      <c r="L40" s="22"/>
    </row>
    <row r="41" spans="2:12" x14ac:dyDescent="0.25">
      <c r="B41" s="23" t="s">
        <v>230</v>
      </c>
      <c r="C41" s="22"/>
      <c r="D41" s="22"/>
      <c r="E41" s="22"/>
      <c r="F41" s="22"/>
      <c r="G41" s="22"/>
      <c r="H41" s="22"/>
      <c r="I41" s="22"/>
      <c r="J41" s="22"/>
      <c r="K41" s="22"/>
      <c r="L41" s="22"/>
    </row>
    <row r="42" spans="2:12" x14ac:dyDescent="0.25">
      <c r="B42" s="23" t="s">
        <v>226</v>
      </c>
    </row>
  </sheetData>
  <hyperlinks>
    <hyperlink ref="A1" location="Index!A1" display="Index" xr:uid="{7D3D17E9-1B81-40C2-8F03-A06498F1D594}"/>
  </hyperlinks>
  <pageMargins left="0.25" right="0.25" top="0.75" bottom="0.75" header="0.3" footer="0.3"/>
  <pageSetup paperSize="9" scale="75" orientation="landscape" r:id="rId1"/>
  <headerFooter>
    <oddFooter>&amp;L&amp;1#&amp;"Arial"&amp;11&amp;KA80000PROTECTED: CABINET-IN-CONFIDENCE</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744FF0-6C0B-4630-8457-8EFD7A7A742C}">
  <sheetPr>
    <pageSetUpPr fitToPage="1"/>
  </sheetPr>
  <dimension ref="A1:N2"/>
  <sheetViews>
    <sheetView showGridLines="0" zoomScaleNormal="100" zoomScaleSheetLayoutView="160" workbookViewId="0">
      <selection activeCell="C50" sqref="C50"/>
    </sheetView>
  </sheetViews>
  <sheetFormatPr defaultRowHeight="15" x14ac:dyDescent="0.25"/>
  <cols>
    <col min="2" max="2" width="9.140625" style="41"/>
  </cols>
  <sheetData>
    <row r="1" spans="1:14" x14ac:dyDescent="0.25">
      <c r="A1" s="2" t="s">
        <v>53</v>
      </c>
      <c r="B1" s="193" t="s">
        <v>267</v>
      </c>
      <c r="N1" s="2"/>
    </row>
    <row r="2" spans="1:14" x14ac:dyDescent="0.25">
      <c r="B2" s="121" t="s">
        <v>266</v>
      </c>
    </row>
  </sheetData>
  <hyperlinks>
    <hyperlink ref="A1" location="Index!A1" display="Index" xr:uid="{F3663EDD-9057-4A21-87BB-0F63E03D8103}"/>
  </hyperlinks>
  <pageMargins left="0.7" right="0.7" top="0.75" bottom="0.75" header="0.3" footer="0.3"/>
  <pageSetup paperSize="9" scale="95" orientation="landscape" r:id="rId1"/>
  <headerFooter>
    <oddFooter>&amp;L&amp;1#&amp;"Arial"&amp;11&amp;KA80000PROTECTED: CABINET-IN-CONFIDENCE</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D84722-9DA6-44DD-9692-44FE18D1DFB8}">
  <sheetPr>
    <pageSetUpPr fitToPage="1"/>
  </sheetPr>
  <dimension ref="A1:N18"/>
  <sheetViews>
    <sheetView showGridLines="0" zoomScaleNormal="100" workbookViewId="0">
      <selection activeCell="C50" sqref="C50"/>
    </sheetView>
  </sheetViews>
  <sheetFormatPr defaultRowHeight="15" x14ac:dyDescent="0.25"/>
  <cols>
    <col min="3" max="3" width="13.42578125" customWidth="1"/>
    <col min="4" max="4" width="13.28515625" customWidth="1"/>
    <col min="5" max="5" width="14" customWidth="1"/>
    <col min="6" max="8" width="13.42578125" bestFit="1" customWidth="1"/>
  </cols>
  <sheetData>
    <row r="1" spans="1:14" x14ac:dyDescent="0.25">
      <c r="A1" s="2" t="s">
        <v>53</v>
      </c>
      <c r="B1" s="194" t="s">
        <v>260</v>
      </c>
      <c r="C1" s="4"/>
      <c r="D1" s="4"/>
      <c r="E1" s="4"/>
      <c r="F1" s="4"/>
      <c r="G1" s="4"/>
      <c r="H1" s="4"/>
      <c r="N1" s="2"/>
    </row>
    <row r="2" spans="1:14" ht="24.75" x14ac:dyDescent="0.25">
      <c r="B2" s="84" t="s">
        <v>57</v>
      </c>
      <c r="C2" s="84" t="s">
        <v>83</v>
      </c>
      <c r="D2" s="84" t="s">
        <v>84</v>
      </c>
      <c r="E2" s="84" t="s">
        <v>85</v>
      </c>
      <c r="F2" s="84" t="s">
        <v>86</v>
      </c>
      <c r="G2" s="84" t="s">
        <v>87</v>
      </c>
      <c r="H2" s="84" t="s">
        <v>88</v>
      </c>
    </row>
    <row r="3" spans="1:14" x14ac:dyDescent="0.25">
      <c r="B3" s="161">
        <v>2007</v>
      </c>
      <c r="C3" s="176">
        <v>86.82</v>
      </c>
      <c r="D3" s="176">
        <v>89.8</v>
      </c>
      <c r="E3" s="176">
        <v>74.31</v>
      </c>
      <c r="F3" s="176">
        <v>91.76</v>
      </c>
      <c r="G3" s="176">
        <v>93.67</v>
      </c>
      <c r="H3" s="176">
        <v>85.65</v>
      </c>
    </row>
    <row r="4" spans="1:14" x14ac:dyDescent="0.25">
      <c r="B4" s="161">
        <v>2008</v>
      </c>
      <c r="C4" s="176">
        <v>85.67</v>
      </c>
      <c r="D4" s="176">
        <v>90.74</v>
      </c>
      <c r="E4" s="176">
        <v>78.900000000000006</v>
      </c>
      <c r="F4" s="176">
        <v>92.18</v>
      </c>
      <c r="G4" s="176">
        <v>93.61</v>
      </c>
      <c r="H4" s="176">
        <v>83.11</v>
      </c>
    </row>
    <row r="5" spans="1:14" x14ac:dyDescent="0.25">
      <c r="B5" s="161">
        <v>2009</v>
      </c>
      <c r="C5" s="176">
        <v>86.6</v>
      </c>
      <c r="D5" s="176">
        <v>92.28</v>
      </c>
      <c r="E5" s="176">
        <v>79.319999999999993</v>
      </c>
      <c r="F5" s="176">
        <v>92.02</v>
      </c>
      <c r="G5" s="176">
        <v>93.4</v>
      </c>
      <c r="H5" s="176">
        <v>85.48</v>
      </c>
    </row>
    <row r="6" spans="1:14" x14ac:dyDescent="0.25">
      <c r="B6" s="161">
        <v>2010</v>
      </c>
      <c r="C6" s="176">
        <v>84.97</v>
      </c>
      <c r="D6" s="176">
        <v>92.48</v>
      </c>
      <c r="E6" s="176">
        <v>85.48</v>
      </c>
      <c r="F6" s="176">
        <v>92.39</v>
      </c>
      <c r="G6" s="176">
        <v>93.15</v>
      </c>
      <c r="H6" s="176">
        <v>90.07</v>
      </c>
    </row>
    <row r="7" spans="1:14" x14ac:dyDescent="0.25">
      <c r="B7" s="161">
        <v>2011</v>
      </c>
      <c r="C7" s="176">
        <v>83.9</v>
      </c>
      <c r="D7" s="176">
        <v>92.24</v>
      </c>
      <c r="E7" s="176">
        <v>86.58</v>
      </c>
      <c r="F7" s="176">
        <v>92.35</v>
      </c>
      <c r="G7" s="176">
        <v>93.46</v>
      </c>
      <c r="H7" s="176">
        <v>91.18</v>
      </c>
    </row>
    <row r="8" spans="1:14" x14ac:dyDescent="0.25">
      <c r="B8" s="161">
        <v>2012</v>
      </c>
      <c r="C8" s="176">
        <v>86.7</v>
      </c>
      <c r="D8" s="176">
        <v>89.14</v>
      </c>
      <c r="E8" s="176">
        <v>90.86</v>
      </c>
      <c r="F8" s="176">
        <v>91.04</v>
      </c>
      <c r="G8" s="176">
        <v>93.38</v>
      </c>
      <c r="H8" s="176">
        <v>91.99</v>
      </c>
    </row>
    <row r="9" spans="1:14" x14ac:dyDescent="0.25">
      <c r="B9" s="161">
        <v>2013</v>
      </c>
      <c r="C9" s="176">
        <v>85.31</v>
      </c>
      <c r="D9" s="176">
        <v>91.49</v>
      </c>
      <c r="E9" s="176">
        <v>91.64</v>
      </c>
      <c r="F9" s="176">
        <v>90.83</v>
      </c>
      <c r="G9" s="176">
        <v>92.79</v>
      </c>
      <c r="H9" s="176">
        <v>92.64</v>
      </c>
    </row>
    <row r="10" spans="1:14" x14ac:dyDescent="0.25">
      <c r="B10" s="161">
        <v>2014</v>
      </c>
      <c r="C10" s="176">
        <v>86.79</v>
      </c>
      <c r="D10" s="176">
        <v>89.71</v>
      </c>
      <c r="E10" s="176">
        <v>91.77</v>
      </c>
      <c r="F10" s="176">
        <v>92.18</v>
      </c>
      <c r="G10" s="176">
        <v>91.59</v>
      </c>
      <c r="H10" s="176">
        <v>92.46</v>
      </c>
    </row>
    <row r="11" spans="1:14" x14ac:dyDescent="0.25">
      <c r="B11" s="161">
        <v>2015</v>
      </c>
      <c r="C11" s="176">
        <v>87.11</v>
      </c>
      <c r="D11" s="176">
        <v>83.76</v>
      </c>
      <c r="E11" s="176">
        <v>92.51</v>
      </c>
      <c r="F11" s="176">
        <v>93.35</v>
      </c>
      <c r="G11" s="176">
        <v>89.72</v>
      </c>
      <c r="H11" s="176">
        <v>93.02</v>
      </c>
    </row>
    <row r="12" spans="1:14" x14ac:dyDescent="0.25">
      <c r="B12" s="161">
        <v>2016</v>
      </c>
      <c r="C12" s="176">
        <v>90.62</v>
      </c>
      <c r="D12" s="176">
        <v>89.32</v>
      </c>
      <c r="E12" s="176">
        <v>93.66</v>
      </c>
      <c r="F12" s="176">
        <v>94.25</v>
      </c>
      <c r="G12" s="176">
        <v>91.61</v>
      </c>
      <c r="H12" s="176">
        <v>93.63</v>
      </c>
    </row>
    <row r="13" spans="1:14" x14ac:dyDescent="0.25">
      <c r="B13" s="55">
        <v>2017</v>
      </c>
      <c r="C13" s="177">
        <v>93.06</v>
      </c>
      <c r="D13" s="177">
        <v>88.82</v>
      </c>
      <c r="E13" s="177">
        <v>94.65</v>
      </c>
      <c r="F13" s="177">
        <v>94.25</v>
      </c>
      <c r="G13" s="177">
        <v>90.85</v>
      </c>
      <c r="H13" s="177">
        <v>94.55</v>
      </c>
    </row>
    <row r="14" spans="1:14" x14ac:dyDescent="0.25">
      <c r="B14" s="23" t="s">
        <v>229</v>
      </c>
    </row>
    <row r="15" spans="1:14" x14ac:dyDescent="0.25">
      <c r="B15" s="23" t="s">
        <v>129</v>
      </c>
    </row>
    <row r="16" spans="1:14" x14ac:dyDescent="0.25">
      <c r="B16" s="23" t="s">
        <v>130</v>
      </c>
    </row>
    <row r="17" spans="2:2" x14ac:dyDescent="0.25">
      <c r="B17" s="23" t="s">
        <v>131</v>
      </c>
    </row>
    <row r="18" spans="2:2" x14ac:dyDescent="0.25">
      <c r="B18" s="23"/>
    </row>
  </sheetData>
  <hyperlinks>
    <hyperlink ref="A1" location="Index!A1" display="Index" xr:uid="{C8E215D8-5825-4492-B3D6-14CC5681471D}"/>
  </hyperlinks>
  <pageMargins left="0.7" right="0.7" top="0.75" bottom="0.75" header="0.3" footer="0.3"/>
  <pageSetup paperSize="9" scale="76" orientation="landscape" r:id="rId1"/>
  <headerFooter>
    <oddFooter>&amp;L&amp;1#&amp;"Arial"&amp;11&amp;KA80000PROTECTED: CABINET-IN-CONFIDENCE</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2D24D2-7C16-4EB4-B8C3-5BB73489E79E}">
  <sheetPr>
    <pageSetUpPr fitToPage="1"/>
  </sheetPr>
  <dimension ref="A1:N17"/>
  <sheetViews>
    <sheetView showGridLines="0" zoomScaleNormal="100" zoomScaleSheetLayoutView="115" workbookViewId="0">
      <selection activeCell="C50" sqref="C50"/>
    </sheetView>
  </sheetViews>
  <sheetFormatPr defaultRowHeight="15" x14ac:dyDescent="0.25"/>
  <cols>
    <col min="1" max="1" width="6.5703125" customWidth="1"/>
    <col min="3" max="3" width="12.7109375" customWidth="1"/>
    <col min="4" max="4" width="15.85546875" customWidth="1"/>
    <col min="5" max="5" width="17" customWidth="1"/>
    <col min="6" max="6" width="15.28515625" bestFit="1" customWidth="1"/>
    <col min="7" max="7" width="15.140625" customWidth="1"/>
    <col min="8" max="8" width="14.85546875" customWidth="1"/>
    <col min="9" max="9" width="9.28515625" bestFit="1" customWidth="1"/>
    <col min="10" max="10" width="12" bestFit="1" customWidth="1"/>
    <col min="14" max="14" width="15.42578125" customWidth="1"/>
    <col min="15" max="15" width="11.140625" customWidth="1"/>
  </cols>
  <sheetData>
    <row r="1" spans="1:13" x14ac:dyDescent="0.25">
      <c r="A1" s="2" t="s">
        <v>53</v>
      </c>
      <c r="B1" s="151" t="s">
        <v>238</v>
      </c>
      <c r="C1" s="27"/>
      <c r="D1" s="27"/>
      <c r="E1" s="27"/>
      <c r="F1" s="27"/>
      <c r="G1" s="27"/>
      <c r="H1" s="27"/>
      <c r="I1" s="27"/>
    </row>
    <row r="2" spans="1:13" ht="24.75" x14ac:dyDescent="0.25">
      <c r="B2" s="53" t="s">
        <v>57</v>
      </c>
      <c r="C2" s="53" t="s">
        <v>92</v>
      </c>
      <c r="D2" s="53" t="s">
        <v>250</v>
      </c>
      <c r="E2" s="53" t="s">
        <v>285</v>
      </c>
      <c r="F2" s="53" t="s">
        <v>286</v>
      </c>
      <c r="G2" s="53" t="s">
        <v>246</v>
      </c>
      <c r="H2" s="53" t="s">
        <v>251</v>
      </c>
      <c r="I2" s="53" t="s">
        <v>60</v>
      </c>
    </row>
    <row r="3" spans="1:13" x14ac:dyDescent="0.25">
      <c r="B3" s="54" t="s">
        <v>132</v>
      </c>
      <c r="C3" s="121">
        <v>660</v>
      </c>
      <c r="D3" s="121">
        <v>34.5</v>
      </c>
      <c r="E3" s="153">
        <v>4396</v>
      </c>
      <c r="F3" s="107">
        <v>3.8</v>
      </c>
      <c r="G3" s="154" t="s">
        <v>91</v>
      </c>
      <c r="H3" s="121">
        <v>30.7</v>
      </c>
      <c r="I3" s="107">
        <v>9.0789473684210531</v>
      </c>
    </row>
    <row r="4" spans="1:13" x14ac:dyDescent="0.25">
      <c r="B4" s="54" t="s">
        <v>133</v>
      </c>
      <c r="C4" s="121">
        <v>734</v>
      </c>
      <c r="D4" s="121">
        <v>37.700000000000003</v>
      </c>
      <c r="E4" s="153">
        <v>4549</v>
      </c>
      <c r="F4" s="107">
        <v>3.8</v>
      </c>
      <c r="G4" s="154" t="s">
        <v>91</v>
      </c>
      <c r="H4" s="121">
        <v>33.900000000000006</v>
      </c>
      <c r="I4" s="107">
        <v>9.9210526315789487</v>
      </c>
      <c r="J4" s="116"/>
      <c r="K4" s="116"/>
      <c r="L4" s="116"/>
      <c r="M4" s="116"/>
    </row>
    <row r="5" spans="1:13" x14ac:dyDescent="0.25">
      <c r="B5" s="54" t="s">
        <v>134</v>
      </c>
      <c r="C5" s="121">
        <v>816</v>
      </c>
      <c r="D5" s="121">
        <v>41.3</v>
      </c>
      <c r="E5" s="153">
        <v>4553</v>
      </c>
      <c r="F5" s="107">
        <v>3.8</v>
      </c>
      <c r="G5" s="121">
        <v>100</v>
      </c>
      <c r="H5" s="121">
        <v>37.5</v>
      </c>
      <c r="I5" s="107">
        <v>10.868421052631579</v>
      </c>
      <c r="J5" s="116"/>
      <c r="K5" s="116"/>
      <c r="L5" s="116"/>
      <c r="M5" s="116"/>
    </row>
    <row r="6" spans="1:13" x14ac:dyDescent="0.25">
      <c r="B6" s="54" t="s">
        <v>135</v>
      </c>
      <c r="C6" s="121">
        <v>877</v>
      </c>
      <c r="D6" s="121">
        <v>43.8</v>
      </c>
      <c r="E6" s="153">
        <v>4701</v>
      </c>
      <c r="F6" s="107">
        <v>3.9</v>
      </c>
      <c r="G6" s="121">
        <v>100</v>
      </c>
      <c r="H6" s="121">
        <v>39.9</v>
      </c>
      <c r="I6" s="107">
        <v>11.23076923076923</v>
      </c>
      <c r="J6" s="116"/>
      <c r="K6" s="116"/>
      <c r="L6" s="116"/>
      <c r="M6" s="116"/>
    </row>
    <row r="7" spans="1:13" x14ac:dyDescent="0.25">
      <c r="B7" s="54" t="s">
        <v>136</v>
      </c>
      <c r="C7" s="121">
        <v>1028</v>
      </c>
      <c r="D7" s="121">
        <v>50.5</v>
      </c>
      <c r="E7" s="153">
        <v>5106</v>
      </c>
      <c r="F7" s="107">
        <v>4.2</v>
      </c>
      <c r="G7" s="121">
        <v>73</v>
      </c>
      <c r="H7" s="121">
        <v>46.3</v>
      </c>
      <c r="I7" s="107">
        <v>12.023809523809524</v>
      </c>
      <c r="J7" s="116"/>
      <c r="K7" s="116"/>
      <c r="L7" s="116"/>
      <c r="M7" s="116"/>
    </row>
    <row r="8" spans="1:13" x14ac:dyDescent="0.25">
      <c r="B8" s="54" t="s">
        <v>109</v>
      </c>
      <c r="C8" s="121">
        <v>922</v>
      </c>
      <c r="D8" s="121">
        <v>44.9</v>
      </c>
      <c r="E8" s="153">
        <v>5412</v>
      </c>
      <c r="F8" s="107">
        <v>4.4000000000000004</v>
      </c>
      <c r="G8" s="121">
        <v>65</v>
      </c>
      <c r="H8" s="121">
        <v>40.5</v>
      </c>
      <c r="I8" s="107">
        <v>10.204545454545453</v>
      </c>
      <c r="J8" s="116"/>
      <c r="K8" s="116"/>
      <c r="L8" s="116"/>
      <c r="M8" s="116"/>
    </row>
    <row r="9" spans="1:13" x14ac:dyDescent="0.25">
      <c r="B9" s="54" t="s">
        <v>137</v>
      </c>
      <c r="C9" s="121">
        <v>1308</v>
      </c>
      <c r="D9" s="121">
        <v>62.7</v>
      </c>
      <c r="E9" s="153">
        <v>6393</v>
      </c>
      <c r="F9" s="107">
        <v>5.0999999999999996</v>
      </c>
      <c r="G9" s="121">
        <v>9</v>
      </c>
      <c r="H9" s="121">
        <v>57.6</v>
      </c>
      <c r="I9" s="107">
        <v>12.294117647058824</v>
      </c>
      <c r="J9" s="116"/>
      <c r="K9" s="116"/>
      <c r="L9" s="116"/>
      <c r="M9" s="116"/>
    </row>
    <row r="10" spans="1:13" x14ac:dyDescent="0.25">
      <c r="B10" s="54" t="s">
        <v>138</v>
      </c>
      <c r="C10" s="121">
        <v>1511</v>
      </c>
      <c r="D10" s="121">
        <v>71.5</v>
      </c>
      <c r="E10" s="153">
        <v>7049</v>
      </c>
      <c r="F10" s="107">
        <v>5.6</v>
      </c>
      <c r="G10" s="121">
        <v>7</v>
      </c>
      <c r="H10" s="121">
        <v>65.900000000000006</v>
      </c>
      <c r="I10" s="107">
        <v>12.767857142857144</v>
      </c>
      <c r="J10" s="116"/>
      <c r="K10" s="116"/>
      <c r="L10" s="116"/>
      <c r="M10" s="116"/>
    </row>
    <row r="11" spans="1:13" x14ac:dyDescent="0.25">
      <c r="B11" s="54" t="s">
        <v>139</v>
      </c>
      <c r="C11" s="121">
        <v>1876</v>
      </c>
      <c r="D11" s="121">
        <v>87.4</v>
      </c>
      <c r="E11" s="153">
        <v>7821</v>
      </c>
      <c r="F11" s="107">
        <v>6</v>
      </c>
      <c r="G11" s="121">
        <v>8</v>
      </c>
      <c r="H11" s="121">
        <v>81.400000000000006</v>
      </c>
      <c r="I11" s="107">
        <v>14.566666666666668</v>
      </c>
      <c r="J11" s="116"/>
      <c r="K11" s="116"/>
      <c r="L11" s="116"/>
      <c r="M11" s="116"/>
    </row>
    <row r="12" spans="1:13" x14ac:dyDescent="0.25">
      <c r="B12" s="54" t="s">
        <v>140</v>
      </c>
      <c r="C12" s="121">
        <v>2091</v>
      </c>
      <c r="D12" s="121">
        <v>95.9</v>
      </c>
      <c r="E12" s="153">
        <v>8212</v>
      </c>
      <c r="F12" s="107">
        <v>6</v>
      </c>
      <c r="G12" s="121">
        <v>9</v>
      </c>
      <c r="H12" s="121">
        <v>89.9</v>
      </c>
      <c r="I12" s="107">
        <v>15.983333333333334</v>
      </c>
      <c r="J12" s="116"/>
      <c r="K12" s="116"/>
      <c r="L12" s="116"/>
      <c r="M12" s="116"/>
    </row>
    <row r="13" spans="1:13" x14ac:dyDescent="0.25">
      <c r="B13" s="52" t="s">
        <v>141</v>
      </c>
      <c r="C13" s="155">
        <v>1975</v>
      </c>
      <c r="D13" s="155">
        <v>88.8</v>
      </c>
      <c r="E13" s="156">
        <v>5979</v>
      </c>
      <c r="F13" s="108">
        <v>4.4000000000000004</v>
      </c>
      <c r="G13" s="155">
        <v>0</v>
      </c>
      <c r="H13" s="155">
        <v>84.399999999999991</v>
      </c>
      <c r="I13" s="108">
        <v>20.18181818181818</v>
      </c>
      <c r="J13" s="116"/>
      <c r="K13" s="116"/>
      <c r="L13" s="116"/>
      <c r="M13" s="116"/>
    </row>
    <row r="14" spans="1:13" x14ac:dyDescent="0.25">
      <c r="B14" s="26" t="s">
        <v>287</v>
      </c>
      <c r="C14" s="25"/>
      <c r="D14" s="25"/>
      <c r="E14" s="25"/>
      <c r="F14" s="25"/>
      <c r="G14" s="25"/>
      <c r="H14" s="25"/>
      <c r="I14" s="25"/>
    </row>
    <row r="15" spans="1:13" x14ac:dyDescent="0.25">
      <c r="B15" s="26" t="s">
        <v>288</v>
      </c>
    </row>
    <row r="16" spans="1:13" x14ac:dyDescent="0.25">
      <c r="B16" s="26" t="s">
        <v>289</v>
      </c>
    </row>
    <row r="17" spans="2:14" ht="15" customHeight="1" x14ac:dyDescent="0.25">
      <c r="B17" s="26" t="s">
        <v>290</v>
      </c>
      <c r="C17" s="26"/>
      <c r="D17" s="26"/>
      <c r="E17" s="26"/>
      <c r="F17" s="26"/>
      <c r="G17" s="26"/>
      <c r="H17" s="26"/>
      <c r="I17" s="26"/>
      <c r="J17" s="26"/>
      <c r="K17" s="26"/>
      <c r="L17" s="26"/>
      <c r="M17" s="26"/>
      <c r="N17" s="26"/>
    </row>
  </sheetData>
  <hyperlinks>
    <hyperlink ref="A1" location="Index!A1" display="Index" xr:uid="{DD1491F8-2C5E-45CA-B7F8-FCFB05A536A7}"/>
  </hyperlinks>
  <pageMargins left="0.7" right="0.7" top="0.75" bottom="0.75" header="0.3" footer="0.3"/>
  <pageSetup paperSize="9" scale="76" orientation="landscape" r:id="rId1"/>
  <headerFooter>
    <oddFooter>&amp;L&amp;1#&amp;"Arial"&amp;11&amp;KA80000PROTECTED: CABINET-IN-CONFIDENCE</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24</vt:i4>
      </vt:variant>
      <vt:variant>
        <vt:lpstr>Named Ranges</vt:lpstr>
      </vt:variant>
      <vt:variant>
        <vt:i4>14</vt:i4>
      </vt:variant>
    </vt:vector>
  </HeadingPairs>
  <TitlesOfParts>
    <vt:vector size="38" baseType="lpstr">
      <vt:lpstr>Index</vt:lpstr>
      <vt:lpstr>1.1.1</vt:lpstr>
      <vt:lpstr>1.1.2</vt:lpstr>
      <vt:lpstr>1.1.3</vt:lpstr>
      <vt:lpstr>1.1.4</vt:lpstr>
      <vt:lpstr>1.2.1</vt:lpstr>
      <vt:lpstr>1.2.2</vt:lpstr>
      <vt:lpstr>1.2.3</vt:lpstr>
      <vt:lpstr>2.1.1</vt:lpstr>
      <vt:lpstr>2.1.2</vt:lpstr>
      <vt:lpstr>2.2.1</vt:lpstr>
      <vt:lpstr>2.2.2</vt:lpstr>
      <vt:lpstr>2.2.3</vt:lpstr>
      <vt:lpstr>2.2.4</vt:lpstr>
      <vt:lpstr>2.3.1</vt:lpstr>
      <vt:lpstr>2.3.2</vt:lpstr>
      <vt:lpstr>3.1.1</vt:lpstr>
      <vt:lpstr>3.1.2</vt:lpstr>
      <vt:lpstr>3.1.3</vt:lpstr>
      <vt:lpstr>3.2.1</vt:lpstr>
      <vt:lpstr>3.2.2</vt:lpstr>
      <vt:lpstr>3.2.3</vt:lpstr>
      <vt:lpstr>3.2.4</vt:lpstr>
      <vt:lpstr>3.2.5</vt:lpstr>
      <vt:lpstr>'1.1.3'!Print_Area</vt:lpstr>
      <vt:lpstr>'1.2.1'!Print_Area</vt:lpstr>
      <vt:lpstr>'1.2.2'!Print_Area</vt:lpstr>
      <vt:lpstr>'2.1.1'!Print_Area</vt:lpstr>
      <vt:lpstr>'2.2.1'!Print_Area</vt:lpstr>
      <vt:lpstr>'2.2.2'!Print_Area</vt:lpstr>
      <vt:lpstr>'2.3.1'!Print_Area</vt:lpstr>
      <vt:lpstr>'2.3.2'!Print_Area</vt:lpstr>
      <vt:lpstr>'3.1.1'!Print_Area</vt:lpstr>
      <vt:lpstr>'3.1.2'!Print_Area</vt:lpstr>
      <vt:lpstr>'3.1.3'!Print_Area</vt:lpstr>
      <vt:lpstr>'3.2.1'!Print_Area</vt:lpstr>
      <vt:lpstr>'3.2.3'!Print_Area</vt:lpstr>
      <vt:lpstr>'3.2.4'!Print_Area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Lindsay Christian (DPC)</dc:creator>
  <cp:lastModifiedBy>Marcella Marino (DPC)</cp:lastModifiedBy>
  <cp:lastPrinted>2019-09-18T00:18:29Z</cp:lastPrinted>
  <dcterms:created xsi:type="dcterms:W3CDTF">2019-07-02T06:10:10Z</dcterms:created>
  <dcterms:modified xsi:type="dcterms:W3CDTF">2019-12-17T02:25:59Z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6fed52b-376d-4566-98f9-3f053dd95139_Enabled">
    <vt:lpwstr>True</vt:lpwstr>
  </property>
  <property fmtid="{D5CDD505-2E9C-101B-9397-08002B2CF9AE}" pid="3" name="MSIP_Label_e6fed52b-376d-4566-98f9-3f053dd95139_SiteId">
    <vt:lpwstr>722ea0be-3e1c-4b11-ad6f-9401d6856e24</vt:lpwstr>
  </property>
  <property fmtid="{D5CDD505-2E9C-101B-9397-08002B2CF9AE}" pid="4" name="MSIP_Label_e6fed52b-376d-4566-98f9-3f053dd95139_Owner">
    <vt:lpwstr>lindsay.christian@dpc.vic.gov.au</vt:lpwstr>
  </property>
  <property fmtid="{D5CDD505-2E9C-101B-9397-08002B2CF9AE}" pid="5" name="MSIP_Label_e6fed52b-376d-4566-98f9-3f053dd95139_SetDate">
    <vt:lpwstr>2019-09-12T05:53:38.6855625Z</vt:lpwstr>
  </property>
  <property fmtid="{D5CDD505-2E9C-101B-9397-08002B2CF9AE}" pid="6" name="MSIP_Label_e6fed52b-376d-4566-98f9-3f053dd95139_Name">
    <vt:lpwstr>PROTECTED</vt:lpwstr>
  </property>
  <property fmtid="{D5CDD505-2E9C-101B-9397-08002B2CF9AE}" pid="7" name="MSIP_Label_e6fed52b-376d-4566-98f9-3f053dd95139_Application">
    <vt:lpwstr>Microsoft Azure Information Protection</vt:lpwstr>
  </property>
  <property fmtid="{D5CDD505-2E9C-101B-9397-08002B2CF9AE}" pid="8" name="MSIP_Label_e6fed52b-376d-4566-98f9-3f053dd95139_Extended_MSFT_Method">
    <vt:lpwstr>Manual</vt:lpwstr>
  </property>
  <property fmtid="{D5CDD505-2E9C-101B-9397-08002B2CF9AE}" pid="9" name="MSIP_Label_84b43b0e-ca08-41a3-b972-135b918e3541_Enabled">
    <vt:lpwstr>True</vt:lpwstr>
  </property>
  <property fmtid="{D5CDD505-2E9C-101B-9397-08002B2CF9AE}" pid="10" name="MSIP_Label_84b43b0e-ca08-41a3-b972-135b918e3541_SiteId">
    <vt:lpwstr>722ea0be-3e1c-4b11-ad6f-9401d6856e24</vt:lpwstr>
  </property>
  <property fmtid="{D5CDD505-2E9C-101B-9397-08002B2CF9AE}" pid="11" name="MSIP_Label_84b43b0e-ca08-41a3-b972-135b918e3541_Owner">
    <vt:lpwstr>lindsay.christian@dpc.vic.gov.au</vt:lpwstr>
  </property>
  <property fmtid="{D5CDD505-2E9C-101B-9397-08002B2CF9AE}" pid="12" name="MSIP_Label_84b43b0e-ca08-41a3-b972-135b918e3541_SetDate">
    <vt:lpwstr>2019-09-12T05:53:38.6855625Z</vt:lpwstr>
  </property>
  <property fmtid="{D5CDD505-2E9C-101B-9397-08002B2CF9AE}" pid="13" name="MSIP_Label_84b43b0e-ca08-41a3-b972-135b918e3541_Name">
    <vt:lpwstr>CABINET-IN-CONFIDENCE</vt:lpwstr>
  </property>
  <property fmtid="{D5CDD505-2E9C-101B-9397-08002B2CF9AE}" pid="14" name="MSIP_Label_84b43b0e-ca08-41a3-b972-135b918e3541_Application">
    <vt:lpwstr>Microsoft Azure Information Protection</vt:lpwstr>
  </property>
  <property fmtid="{D5CDD505-2E9C-101B-9397-08002B2CF9AE}" pid="15" name="MSIP_Label_84b43b0e-ca08-41a3-b972-135b918e3541_Parent">
    <vt:lpwstr>e6fed52b-376d-4566-98f9-3f053dd95139</vt:lpwstr>
  </property>
  <property fmtid="{D5CDD505-2E9C-101B-9397-08002B2CF9AE}" pid="16" name="MSIP_Label_84b43b0e-ca08-41a3-b972-135b918e3541_Extended_MSFT_Method">
    <vt:lpwstr>Manual</vt:lpwstr>
  </property>
  <property fmtid="{D5CDD505-2E9C-101B-9397-08002B2CF9AE}" pid="17" name="Sensitivity">
    <vt:lpwstr>PROTECTED CABINET-IN-CONFIDENCE</vt:lpwstr>
  </property>
</Properties>
</file>